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0" windowHeight="12030"/>
  </bookViews>
  <sheets>
    <sheet name="ВЕД" sheetId="9" r:id="rId1"/>
    <sheet name="Прил" sheetId="13" r:id="rId2"/>
    <sheet name="Раз.под." sheetId="14" r:id="rId3"/>
    <sheet name="МП" sheetId="15" r:id="rId4"/>
    <sheet name="СД" sheetId="20" r:id="rId5"/>
  </sheets>
  <definedNames>
    <definedName name="_xlnm._FilterDatabase" localSheetId="0" hidden="1">ВЕД!$A$15:$J$992</definedName>
    <definedName name="_xlnm._FilterDatabase" localSheetId="1" hidden="1">Прил!$A$15:$H$883</definedName>
  </definedNames>
  <calcPr calcId="124519"/>
</workbook>
</file>

<file path=xl/calcChain.xml><?xml version="1.0" encoding="utf-8"?>
<calcChain xmlns="http://schemas.openxmlformats.org/spreadsheetml/2006/main">
  <c r="G335" i="13"/>
  <c r="H335"/>
  <c r="F335"/>
  <c r="H810"/>
  <c r="G810"/>
  <c r="G807" s="1"/>
  <c r="F810"/>
  <c r="H808"/>
  <c r="G808"/>
  <c r="F808"/>
  <c r="F807" s="1"/>
  <c r="H807"/>
  <c r="K332" i="9"/>
  <c r="L332"/>
  <c r="K334"/>
  <c r="L334"/>
  <c r="H473" i="13"/>
  <c r="H472" s="1"/>
  <c r="H457" s="1"/>
  <c r="H456" s="1"/>
  <c r="H455" s="1"/>
  <c r="H454" s="1"/>
  <c r="G473"/>
  <c r="G472" s="1"/>
  <c r="G457" s="1"/>
  <c r="G456" s="1"/>
  <c r="G455" s="1"/>
  <c r="G454" s="1"/>
  <c r="F472"/>
  <c r="F457" s="1"/>
  <c r="F456" s="1"/>
  <c r="F455" s="1"/>
  <c r="F454" s="1"/>
  <c r="H463" i="9"/>
  <c r="H719" i="13"/>
  <c r="G719"/>
  <c r="F719"/>
  <c r="H717"/>
  <c r="G717"/>
  <c r="F717"/>
  <c r="H715"/>
  <c r="G715"/>
  <c r="F715"/>
  <c r="H713"/>
  <c r="G713"/>
  <c r="F713"/>
  <c r="H711"/>
  <c r="G711"/>
  <c r="F711"/>
  <c r="H709"/>
  <c r="G709"/>
  <c r="F709"/>
  <c r="H707"/>
  <c r="G707"/>
  <c r="F707"/>
  <c r="H705"/>
  <c r="G705"/>
  <c r="F705"/>
  <c r="H703"/>
  <c r="G703"/>
  <c r="F703"/>
  <c r="H701"/>
  <c r="G701"/>
  <c r="H699"/>
  <c r="G699"/>
  <c r="F699"/>
  <c r="H697"/>
  <c r="G697"/>
  <c r="F697"/>
  <c r="H695"/>
  <c r="G695"/>
  <c r="F695"/>
  <c r="H693"/>
  <c r="G693"/>
  <c r="F693"/>
  <c r="H691"/>
  <c r="G691"/>
  <c r="F691"/>
  <c r="H689"/>
  <c r="G689"/>
  <c r="F689"/>
  <c r="H687"/>
  <c r="G687"/>
  <c r="F687"/>
  <c r="H684"/>
  <c r="G684"/>
  <c r="F684"/>
  <c r="H681"/>
  <c r="H680" s="1"/>
  <c r="G681"/>
  <c r="G680" s="1"/>
  <c r="F681"/>
  <c r="F680" s="1"/>
  <c r="H677"/>
  <c r="H676" s="1"/>
  <c r="G677"/>
  <c r="G676" s="1"/>
  <c r="F677"/>
  <c r="F676" s="1"/>
  <c r="H673"/>
  <c r="G673"/>
  <c r="F673"/>
  <c r="H670"/>
  <c r="G670"/>
  <c r="F670"/>
  <c r="H667"/>
  <c r="G667"/>
  <c r="F667"/>
  <c r="H663"/>
  <c r="G663"/>
  <c r="F663"/>
  <c r="H661"/>
  <c r="G661"/>
  <c r="F661"/>
  <c r="H657"/>
  <c r="G657"/>
  <c r="F657"/>
  <c r="H654"/>
  <c r="G654"/>
  <c r="F654"/>
  <c r="H652"/>
  <c r="G652"/>
  <c r="F652"/>
  <c r="H649"/>
  <c r="G649"/>
  <c r="F649"/>
  <c r="H647"/>
  <c r="G647"/>
  <c r="F647"/>
  <c r="H643"/>
  <c r="H640" s="1"/>
  <c r="G643"/>
  <c r="F643"/>
  <c r="H641"/>
  <c r="G641"/>
  <c r="F641"/>
  <c r="I836" i="9"/>
  <c r="J836"/>
  <c r="H836"/>
  <c r="I891"/>
  <c r="J891"/>
  <c r="H891"/>
  <c r="I875"/>
  <c r="J875"/>
  <c r="K875"/>
  <c r="L875"/>
  <c r="H875"/>
  <c r="F640" i="13" l="1"/>
  <c r="F683"/>
  <c r="G660"/>
  <c r="H660"/>
  <c r="G640"/>
  <c r="F660"/>
  <c r="F639" s="1"/>
  <c r="F638" s="1"/>
  <c r="F637" s="1"/>
  <c r="G683"/>
  <c r="H683"/>
  <c r="H639" s="1"/>
  <c r="H638" s="1"/>
  <c r="H637" s="1"/>
  <c r="J903" i="9"/>
  <c r="I903"/>
  <c r="H903"/>
  <c r="J901"/>
  <c r="I901"/>
  <c r="H901"/>
  <c r="J899"/>
  <c r="I899"/>
  <c r="H899"/>
  <c r="J897"/>
  <c r="I897"/>
  <c r="H897"/>
  <c r="J895"/>
  <c r="I895"/>
  <c r="H895"/>
  <c r="J893"/>
  <c r="I893"/>
  <c r="H893"/>
  <c r="J889"/>
  <c r="I889"/>
  <c r="H889"/>
  <c r="J887"/>
  <c r="I887"/>
  <c r="H887"/>
  <c r="J885"/>
  <c r="I885"/>
  <c r="J883"/>
  <c r="I883"/>
  <c r="H883"/>
  <c r="J881"/>
  <c r="I881"/>
  <c r="H881"/>
  <c r="J879"/>
  <c r="I879"/>
  <c r="H879"/>
  <c r="J877"/>
  <c r="I877"/>
  <c r="H877"/>
  <c r="J873"/>
  <c r="I873"/>
  <c r="H873"/>
  <c r="J871"/>
  <c r="I871"/>
  <c r="H871"/>
  <c r="J868"/>
  <c r="I868"/>
  <c r="H868"/>
  <c r="H865"/>
  <c r="H864" s="1"/>
  <c r="I865"/>
  <c r="I864" s="1"/>
  <c r="J865"/>
  <c r="J864" s="1"/>
  <c r="J867" l="1"/>
  <c r="G639" i="13"/>
  <c r="G638" s="1"/>
  <c r="G637" s="1"/>
  <c r="I867" i="9"/>
  <c r="H867"/>
  <c r="F62" i="15"/>
  <c r="E62"/>
  <c r="D62"/>
  <c r="F56"/>
  <c r="E56"/>
  <c r="D56"/>
  <c r="F54"/>
  <c r="E54"/>
  <c r="D54"/>
  <c r="F52"/>
  <c r="E52"/>
  <c r="D52"/>
  <c r="D51" s="1"/>
  <c r="F48"/>
  <c r="E48"/>
  <c r="D48"/>
  <c r="F46"/>
  <c r="E46"/>
  <c r="D46"/>
  <c r="F43"/>
  <c r="E43"/>
  <c r="D43"/>
  <c r="F41"/>
  <c r="E41"/>
  <c r="D41"/>
  <c r="F38"/>
  <c r="E38"/>
  <c r="D38"/>
  <c r="F35"/>
  <c r="E35"/>
  <c r="D35"/>
  <c r="F33"/>
  <c r="E33"/>
  <c r="D33"/>
  <c r="F30"/>
  <c r="E30"/>
  <c r="D30"/>
  <c r="F27"/>
  <c r="E27"/>
  <c r="D27"/>
  <c r="F24"/>
  <c r="E24"/>
  <c r="D24"/>
  <c r="F22"/>
  <c r="E22"/>
  <c r="D22"/>
  <c r="F18"/>
  <c r="E18"/>
  <c r="D18"/>
  <c r="H730" i="13"/>
  <c r="G730"/>
  <c r="F730"/>
  <c r="H728"/>
  <c r="G728"/>
  <c r="F728"/>
  <c r="H725"/>
  <c r="G725"/>
  <c r="F725"/>
  <c r="H243"/>
  <c r="G243"/>
  <c r="F243"/>
  <c r="H241"/>
  <c r="G241"/>
  <c r="F241"/>
  <c r="H221"/>
  <c r="G221"/>
  <c r="F221"/>
  <c r="H219"/>
  <c r="G219"/>
  <c r="F219"/>
  <c r="H867"/>
  <c r="G867"/>
  <c r="F867"/>
  <c r="H757"/>
  <c r="H756" s="1"/>
  <c r="H755" s="1"/>
  <c r="G757"/>
  <c r="G756" s="1"/>
  <c r="G755" s="1"/>
  <c r="F757"/>
  <c r="F756" s="1"/>
  <c r="F755" s="1"/>
  <c r="H748"/>
  <c r="H747" s="1"/>
  <c r="H746" s="1"/>
  <c r="G748"/>
  <c r="G747" s="1"/>
  <c r="F748"/>
  <c r="F747" s="1"/>
  <c r="F745" s="1"/>
  <c r="F743"/>
  <c r="F742" s="1"/>
  <c r="F741" s="1"/>
  <c r="F740" s="1"/>
  <c r="G743"/>
  <c r="G742" s="1"/>
  <c r="G741" s="1"/>
  <c r="G740" s="1"/>
  <c r="H743"/>
  <c r="H742" s="1"/>
  <c r="H741" s="1"/>
  <c r="H740" s="1"/>
  <c r="H824"/>
  <c r="G824"/>
  <c r="F824"/>
  <c r="H821"/>
  <c r="G821"/>
  <c r="F821"/>
  <c r="H802"/>
  <c r="H801" s="1"/>
  <c r="H800" s="1"/>
  <c r="H799" s="1"/>
  <c r="G802"/>
  <c r="G801" s="1"/>
  <c r="G800" s="1"/>
  <c r="G799" s="1"/>
  <c r="F802"/>
  <c r="F801" s="1"/>
  <c r="F800" s="1"/>
  <c r="F799" s="1"/>
  <c r="H628"/>
  <c r="G628"/>
  <c r="F628"/>
  <c r="H625"/>
  <c r="G625"/>
  <c r="F625"/>
  <c r="H623"/>
  <c r="G623"/>
  <c r="F623"/>
  <c r="H619"/>
  <c r="G619"/>
  <c r="F619"/>
  <c r="H617"/>
  <c r="G617"/>
  <c r="F617"/>
  <c r="H614"/>
  <c r="G614"/>
  <c r="F614"/>
  <c r="H633"/>
  <c r="H632" s="1"/>
  <c r="H631" s="1"/>
  <c r="H630" s="1"/>
  <c r="G633"/>
  <c r="G632" s="1"/>
  <c r="G631" s="1"/>
  <c r="G630" s="1"/>
  <c r="F633"/>
  <c r="F632" s="1"/>
  <c r="F631" s="1"/>
  <c r="F630" s="1"/>
  <c r="H597"/>
  <c r="H596" s="1"/>
  <c r="H595" s="1"/>
  <c r="H594" s="1"/>
  <c r="G597"/>
  <c r="G596" s="1"/>
  <c r="G595" s="1"/>
  <c r="G594" s="1"/>
  <c r="F597"/>
  <c r="F596" s="1"/>
  <c r="F595" s="1"/>
  <c r="F594" s="1"/>
  <c r="H606"/>
  <c r="G606"/>
  <c r="F606"/>
  <c r="H604"/>
  <c r="G604"/>
  <c r="F604"/>
  <c r="H602"/>
  <c r="G602"/>
  <c r="F602"/>
  <c r="H591"/>
  <c r="H590" s="1"/>
  <c r="H589" s="1"/>
  <c r="H588" s="1"/>
  <c r="G591"/>
  <c r="G590" s="1"/>
  <c r="G589" s="1"/>
  <c r="G588" s="1"/>
  <c r="F591"/>
  <c r="F590" s="1"/>
  <c r="F589" s="1"/>
  <c r="F588" s="1"/>
  <c r="K969" i="9"/>
  <c r="L969"/>
  <c r="H580" i="13"/>
  <c r="H579" s="1"/>
  <c r="G580"/>
  <c r="G578" s="1"/>
  <c r="G577" s="1"/>
  <c r="F580"/>
  <c r="F579" s="1"/>
  <c r="H586"/>
  <c r="H585" s="1"/>
  <c r="H584" s="1"/>
  <c r="H583" s="1"/>
  <c r="G586"/>
  <c r="G585" s="1"/>
  <c r="G584" s="1"/>
  <c r="G583" s="1"/>
  <c r="F586"/>
  <c r="F585" s="1"/>
  <c r="F584" s="1"/>
  <c r="F583" s="1"/>
  <c r="H570"/>
  <c r="H569" s="1"/>
  <c r="H568" s="1"/>
  <c r="H567" s="1"/>
  <c r="G570"/>
  <c r="G569" s="1"/>
  <c r="G568" s="1"/>
  <c r="G567" s="1"/>
  <c r="F570"/>
  <c r="F569" s="1"/>
  <c r="F568" s="1"/>
  <c r="F567" s="1"/>
  <c r="G601" l="1"/>
  <c r="G600" s="1"/>
  <c r="G599" s="1"/>
  <c r="F240"/>
  <c r="F239" s="1"/>
  <c r="F238" s="1"/>
  <c r="G240"/>
  <c r="G239" s="1"/>
  <c r="G238" s="1"/>
  <c r="E51" i="15"/>
  <c r="E67" s="1"/>
  <c r="F51"/>
  <c r="H240" i="13"/>
  <c r="H239" s="1"/>
  <c r="H238" s="1"/>
  <c r="E17" i="15"/>
  <c r="F17"/>
  <c r="G613" i="13"/>
  <c r="G612" s="1"/>
  <c r="H601"/>
  <c r="H600" s="1"/>
  <c r="H599" s="1"/>
  <c r="H622"/>
  <c r="H621" s="1"/>
  <c r="F724"/>
  <c r="F723" s="1"/>
  <c r="F722" s="1"/>
  <c r="F721" s="1"/>
  <c r="G724"/>
  <c r="G723" s="1"/>
  <c r="G722" s="1"/>
  <c r="G721" s="1"/>
  <c r="D17" i="15"/>
  <c r="D67" s="1"/>
  <c r="F622" i="13"/>
  <c r="F621" s="1"/>
  <c r="G622"/>
  <c r="G621" s="1"/>
  <c r="G611" s="1"/>
  <c r="H724"/>
  <c r="H723" s="1"/>
  <c r="H722" s="1"/>
  <c r="H721" s="1"/>
  <c r="F613"/>
  <c r="F612" s="1"/>
  <c r="H613"/>
  <c r="H612" s="1"/>
  <c r="H611" s="1"/>
  <c r="F601"/>
  <c r="F600" s="1"/>
  <c r="F599" s="1"/>
  <c r="H745"/>
  <c r="F578"/>
  <c r="F577" s="1"/>
  <c r="G746"/>
  <c r="G745"/>
  <c r="F746"/>
  <c r="G579"/>
  <c r="H578"/>
  <c r="H577" s="1"/>
  <c r="F611" l="1"/>
  <c r="F67" i="15"/>
  <c r="F560" i="13"/>
  <c r="H558"/>
  <c r="G558"/>
  <c r="F558"/>
  <c r="H556"/>
  <c r="G556"/>
  <c r="F556"/>
  <c r="H551"/>
  <c r="G551"/>
  <c r="F551"/>
  <c r="H549"/>
  <c r="G549"/>
  <c r="F549"/>
  <c r="H547"/>
  <c r="G547"/>
  <c r="F547"/>
  <c r="H544"/>
  <c r="H543" s="1"/>
  <c r="G544"/>
  <c r="G543" s="1"/>
  <c r="F544"/>
  <c r="F543" s="1"/>
  <c r="H541"/>
  <c r="G541"/>
  <c r="F541"/>
  <c r="H539"/>
  <c r="G539"/>
  <c r="F539"/>
  <c r="H537"/>
  <c r="G537"/>
  <c r="F537"/>
  <c r="H535"/>
  <c r="G535"/>
  <c r="F535"/>
  <c r="H533"/>
  <c r="G533"/>
  <c r="F533"/>
  <c r="H531"/>
  <c r="G531"/>
  <c r="F531"/>
  <c r="H529"/>
  <c r="G529"/>
  <c r="F529"/>
  <c r="I467" i="9"/>
  <c r="J467"/>
  <c r="H467"/>
  <c r="I469"/>
  <c r="J469"/>
  <c r="K469"/>
  <c r="L469"/>
  <c r="H469"/>
  <c r="I465"/>
  <c r="I464" s="1"/>
  <c r="I463" s="1"/>
  <c r="J465"/>
  <c r="J464" s="1"/>
  <c r="J463" s="1"/>
  <c r="H465"/>
  <c r="H452" i="13"/>
  <c r="G452"/>
  <c r="F452"/>
  <c r="H450"/>
  <c r="G450"/>
  <c r="F450"/>
  <c r="F449" s="1"/>
  <c r="H446"/>
  <c r="G446"/>
  <c r="F446"/>
  <c r="H444"/>
  <c r="G444"/>
  <c r="F444"/>
  <c r="H441"/>
  <c r="G441"/>
  <c r="F441"/>
  <c r="H439"/>
  <c r="G439"/>
  <c r="F439"/>
  <c r="H437"/>
  <c r="G437"/>
  <c r="F437"/>
  <c r="H435"/>
  <c r="G435"/>
  <c r="F435"/>
  <c r="H433"/>
  <c r="G433"/>
  <c r="F433"/>
  <c r="H431"/>
  <c r="G431"/>
  <c r="F431"/>
  <c r="H428"/>
  <c r="H427" s="1"/>
  <c r="G428"/>
  <c r="G427" s="1"/>
  <c r="F428"/>
  <c r="F427" s="1"/>
  <c r="H425"/>
  <c r="H424" s="1"/>
  <c r="H423" s="1"/>
  <c r="G425"/>
  <c r="G424" s="1"/>
  <c r="G423" s="1"/>
  <c r="F425"/>
  <c r="F423"/>
  <c r="H421"/>
  <c r="G421"/>
  <c r="F421"/>
  <c r="H419"/>
  <c r="G419"/>
  <c r="F419"/>
  <c r="H411"/>
  <c r="G411"/>
  <c r="F411"/>
  <c r="H409"/>
  <c r="G409"/>
  <c r="F409"/>
  <c r="H405"/>
  <c r="G405"/>
  <c r="F405"/>
  <c r="H399"/>
  <c r="H398" s="1"/>
  <c r="H397" s="1"/>
  <c r="G399"/>
  <c r="G398" s="1"/>
  <c r="G397" s="1"/>
  <c r="F399"/>
  <c r="F398" s="1"/>
  <c r="F397" s="1"/>
  <c r="H392"/>
  <c r="H391" s="1"/>
  <c r="H390" s="1"/>
  <c r="G392"/>
  <c r="G391" s="1"/>
  <c r="G390" s="1"/>
  <c r="F392"/>
  <c r="F391" s="1"/>
  <c r="F390" s="1"/>
  <c r="F388"/>
  <c r="H386"/>
  <c r="G386"/>
  <c r="F386"/>
  <c r="H383"/>
  <c r="G383"/>
  <c r="F383"/>
  <c r="H381"/>
  <c r="G381"/>
  <c r="F381"/>
  <c r="H379"/>
  <c r="H389" s="1"/>
  <c r="H388" s="1"/>
  <c r="G379"/>
  <c r="G389" s="1"/>
  <c r="G388" s="1"/>
  <c r="F379"/>
  <c r="H376"/>
  <c r="G376"/>
  <c r="F376"/>
  <c r="H372"/>
  <c r="G372"/>
  <c r="F372"/>
  <c r="H370"/>
  <c r="G370"/>
  <c r="F370"/>
  <c r="H368"/>
  <c r="G368"/>
  <c r="F368"/>
  <c r="H366"/>
  <c r="G366"/>
  <c r="F366"/>
  <c r="H364"/>
  <c r="G364"/>
  <c r="F364"/>
  <c r="H362"/>
  <c r="G362"/>
  <c r="F362"/>
  <c r="H360"/>
  <c r="G360"/>
  <c r="F360"/>
  <c r="H358"/>
  <c r="G358"/>
  <c r="F358"/>
  <c r="H356"/>
  <c r="G356"/>
  <c r="F356"/>
  <c r="H354"/>
  <c r="G354"/>
  <c r="F354"/>
  <c r="H352"/>
  <c r="G352"/>
  <c r="F352"/>
  <c r="H350"/>
  <c r="G350"/>
  <c r="F350"/>
  <c r="H348"/>
  <c r="G348"/>
  <c r="F348"/>
  <c r="H346"/>
  <c r="G346"/>
  <c r="F346"/>
  <c r="H344"/>
  <c r="G344"/>
  <c r="F344"/>
  <c r="H342"/>
  <c r="G342"/>
  <c r="F342"/>
  <c r="H340"/>
  <c r="G340"/>
  <c r="F340"/>
  <c r="H334"/>
  <c r="G334"/>
  <c r="F334"/>
  <c r="H331"/>
  <c r="G331"/>
  <c r="F331"/>
  <c r="H329"/>
  <c r="G329"/>
  <c r="F329"/>
  <c r="H326"/>
  <c r="G326"/>
  <c r="F326"/>
  <c r="H324"/>
  <c r="G324"/>
  <c r="F324"/>
  <c r="H320"/>
  <c r="G320"/>
  <c r="F320"/>
  <c r="H318"/>
  <c r="G318"/>
  <c r="F318"/>
  <c r="H316"/>
  <c r="G316"/>
  <c r="F316"/>
  <c r="H314"/>
  <c r="G314"/>
  <c r="F314"/>
  <c r="H312"/>
  <c r="G312"/>
  <c r="F312"/>
  <c r="H309"/>
  <c r="G309"/>
  <c r="F309"/>
  <c r="G252"/>
  <c r="H252"/>
  <c r="F252"/>
  <c r="H49"/>
  <c r="H47" s="1"/>
  <c r="G49"/>
  <c r="G47" s="1"/>
  <c r="F49"/>
  <c r="F47" s="1"/>
  <c r="H45"/>
  <c r="G45"/>
  <c r="F45"/>
  <c r="H41"/>
  <c r="G41"/>
  <c r="F41"/>
  <c r="H184"/>
  <c r="G184"/>
  <c r="F184"/>
  <c r="H181"/>
  <c r="G181"/>
  <c r="F181"/>
  <c r="H179"/>
  <c r="G179"/>
  <c r="F179"/>
  <c r="H162"/>
  <c r="G162"/>
  <c r="F162"/>
  <c r="H160"/>
  <c r="G160"/>
  <c r="F160"/>
  <c r="H154"/>
  <c r="G154"/>
  <c r="F154"/>
  <c r="H146"/>
  <c r="H145" s="1"/>
  <c r="H144" s="1"/>
  <c r="H143" s="1"/>
  <c r="H142" s="1"/>
  <c r="G146"/>
  <c r="G145" s="1"/>
  <c r="G144" s="1"/>
  <c r="G143" s="1"/>
  <c r="G142" s="1"/>
  <c r="F146"/>
  <c r="F145" s="1"/>
  <c r="F144" s="1"/>
  <c r="F143" s="1"/>
  <c r="F142" s="1"/>
  <c r="H138"/>
  <c r="H137" s="1"/>
  <c r="H136" s="1"/>
  <c r="H135" s="1"/>
  <c r="H134" s="1"/>
  <c r="H133" s="1"/>
  <c r="G138"/>
  <c r="G137" s="1"/>
  <c r="G136" s="1"/>
  <c r="G135" s="1"/>
  <c r="G134" s="1"/>
  <c r="G133" s="1"/>
  <c r="F138"/>
  <c r="F137" s="1"/>
  <c r="F136" s="1"/>
  <c r="F135" s="1"/>
  <c r="F134" s="1"/>
  <c r="F133" s="1"/>
  <c r="H128"/>
  <c r="H127" s="1"/>
  <c r="H126" s="1"/>
  <c r="G128"/>
  <c r="G127" s="1"/>
  <c r="G126" s="1"/>
  <c r="F128"/>
  <c r="F127" s="1"/>
  <c r="H124"/>
  <c r="G124"/>
  <c r="F124"/>
  <c r="H121"/>
  <c r="G121"/>
  <c r="F121"/>
  <c r="H116"/>
  <c r="G116"/>
  <c r="F116"/>
  <c r="H113"/>
  <c r="G113"/>
  <c r="F113"/>
  <c r="H109"/>
  <c r="H108" s="1"/>
  <c r="G109"/>
  <c r="G108" s="1"/>
  <c r="F109"/>
  <c r="F108" s="1"/>
  <c r="H106"/>
  <c r="G106"/>
  <c r="F106"/>
  <c r="H104"/>
  <c r="G104"/>
  <c r="F104"/>
  <c r="H102"/>
  <c r="G102"/>
  <c r="F102"/>
  <c r="H96"/>
  <c r="G96"/>
  <c r="F96"/>
  <c r="H94"/>
  <c r="G94"/>
  <c r="F94"/>
  <c r="H89"/>
  <c r="H88" s="1"/>
  <c r="G89"/>
  <c r="G88" s="1"/>
  <c r="F89"/>
  <c r="H86"/>
  <c r="G86"/>
  <c r="F86"/>
  <c r="H83"/>
  <c r="G83"/>
  <c r="F83"/>
  <c r="H79"/>
  <c r="G79"/>
  <c r="F79"/>
  <c r="H55"/>
  <c r="H54" s="1"/>
  <c r="H53" s="1"/>
  <c r="H52" s="1"/>
  <c r="H51" s="1"/>
  <c r="G55"/>
  <c r="G54" s="1"/>
  <c r="G53" s="1"/>
  <c r="G52" s="1"/>
  <c r="G51" s="1"/>
  <c r="F55"/>
  <c r="F54" s="1"/>
  <c r="F53" s="1"/>
  <c r="F52" s="1"/>
  <c r="F51" s="1"/>
  <c r="H25"/>
  <c r="H24" s="1"/>
  <c r="H23" s="1"/>
  <c r="G25"/>
  <c r="G24" s="1"/>
  <c r="G23" s="1"/>
  <c r="F25"/>
  <c r="F24" s="1"/>
  <c r="F23" s="1"/>
  <c r="H21"/>
  <c r="H19" s="1"/>
  <c r="H18" s="1"/>
  <c r="G21"/>
  <c r="G19" s="1"/>
  <c r="G18" s="1"/>
  <c r="F21"/>
  <c r="F20" s="1"/>
  <c r="H873"/>
  <c r="H872" s="1"/>
  <c r="H871" s="1"/>
  <c r="H870" s="1"/>
  <c r="H869" s="1"/>
  <c r="G873"/>
  <c r="G872" s="1"/>
  <c r="G871" s="1"/>
  <c r="G870" s="1"/>
  <c r="G869" s="1"/>
  <c r="F873"/>
  <c r="F872" s="1"/>
  <c r="F871" s="1"/>
  <c r="F870" s="1"/>
  <c r="F869" s="1"/>
  <c r="H865"/>
  <c r="G865"/>
  <c r="F865"/>
  <c r="H863"/>
  <c r="G863"/>
  <c r="F863"/>
  <c r="H861"/>
  <c r="G861"/>
  <c r="F861"/>
  <c r="H859"/>
  <c r="G859"/>
  <c r="F859"/>
  <c r="H852"/>
  <c r="H851" s="1"/>
  <c r="G852"/>
  <c r="G851" s="1"/>
  <c r="F852"/>
  <c r="F851" s="1"/>
  <c r="H849"/>
  <c r="H848" s="1"/>
  <c r="G849"/>
  <c r="G848" s="1"/>
  <c r="F849"/>
  <c r="F848" s="1"/>
  <c r="H844"/>
  <c r="G844"/>
  <c r="F844"/>
  <c r="H842"/>
  <c r="G842"/>
  <c r="F842"/>
  <c r="H840"/>
  <c r="G840"/>
  <c r="F840"/>
  <c r="H834"/>
  <c r="H833" s="1"/>
  <c r="H832" s="1"/>
  <c r="G834"/>
  <c r="G833" s="1"/>
  <c r="G832" s="1"/>
  <c r="F834"/>
  <c r="F833" s="1"/>
  <c r="F832" s="1"/>
  <c r="H830"/>
  <c r="G830"/>
  <c r="F830"/>
  <c r="H828"/>
  <c r="G828"/>
  <c r="F828"/>
  <c r="H819"/>
  <c r="G819"/>
  <c r="F819"/>
  <c r="H817"/>
  <c r="G817"/>
  <c r="F817"/>
  <c r="H815"/>
  <c r="G815"/>
  <c r="F815"/>
  <c r="H798"/>
  <c r="G798"/>
  <c r="F798"/>
  <c r="H795"/>
  <c r="G795"/>
  <c r="F795"/>
  <c r="H793"/>
  <c r="G793"/>
  <c r="F793"/>
  <c r="H791"/>
  <c r="G791"/>
  <c r="F791"/>
  <c r="H785"/>
  <c r="G785"/>
  <c r="F785"/>
  <c r="H783"/>
  <c r="G783"/>
  <c r="F783"/>
  <c r="H778"/>
  <c r="G778"/>
  <c r="F778"/>
  <c r="H776"/>
  <c r="G776"/>
  <c r="F776"/>
  <c r="H771"/>
  <c r="G771"/>
  <c r="F771"/>
  <c r="H769"/>
  <c r="G769"/>
  <c r="F769"/>
  <c r="H763"/>
  <c r="H762" s="1"/>
  <c r="H761" s="1"/>
  <c r="H760" s="1"/>
  <c r="G763"/>
  <c r="G762" s="1"/>
  <c r="G761" s="1"/>
  <c r="G760" s="1"/>
  <c r="F763"/>
  <c r="F762" s="1"/>
  <c r="F761" s="1"/>
  <c r="F760" s="1"/>
  <c r="H753"/>
  <c r="H752" s="1"/>
  <c r="H751" s="1"/>
  <c r="H750" s="1"/>
  <c r="H739" s="1"/>
  <c r="G753"/>
  <c r="G752" s="1"/>
  <c r="G751" s="1"/>
  <c r="G750" s="1"/>
  <c r="G739" s="1"/>
  <c r="F753"/>
  <c r="F752" s="1"/>
  <c r="F751" s="1"/>
  <c r="F750" s="1"/>
  <c r="F739" s="1"/>
  <c r="H737"/>
  <c r="G737"/>
  <c r="F737"/>
  <c r="H736"/>
  <c r="H735" s="1"/>
  <c r="H734" s="1"/>
  <c r="H733" s="1"/>
  <c r="G736"/>
  <c r="G735" s="1"/>
  <c r="G734" s="1"/>
  <c r="G733" s="1"/>
  <c r="F736"/>
  <c r="F735" s="1"/>
  <c r="F734" s="1"/>
  <c r="F733" s="1"/>
  <c r="H575"/>
  <c r="H573" s="1"/>
  <c r="H572" s="1"/>
  <c r="H566" s="1"/>
  <c r="G575"/>
  <c r="G574" s="1"/>
  <c r="F575"/>
  <c r="F573" s="1"/>
  <c r="F572" s="1"/>
  <c r="F566" s="1"/>
  <c r="H564"/>
  <c r="H563" s="1"/>
  <c r="H562" s="1"/>
  <c r="H561" s="1"/>
  <c r="H560" s="1"/>
  <c r="G564"/>
  <c r="G563" s="1"/>
  <c r="G562" s="1"/>
  <c r="G561" s="1"/>
  <c r="G560" s="1"/>
  <c r="F564"/>
  <c r="F563" s="1"/>
  <c r="F562" s="1"/>
  <c r="H304"/>
  <c r="H303" s="1"/>
  <c r="H302" s="1"/>
  <c r="H301" s="1"/>
  <c r="G304"/>
  <c r="G303" s="1"/>
  <c r="G302" s="1"/>
  <c r="G301" s="1"/>
  <c r="F304"/>
  <c r="F303" s="1"/>
  <c r="F302" s="1"/>
  <c r="F301" s="1"/>
  <c r="H298"/>
  <c r="G298"/>
  <c r="F298"/>
  <c r="H296"/>
  <c r="G296"/>
  <c r="F296"/>
  <c r="H294"/>
  <c r="G294"/>
  <c r="F294"/>
  <c r="H292"/>
  <c r="G292"/>
  <c r="F292"/>
  <c r="H290"/>
  <c r="G290"/>
  <c r="F290"/>
  <c r="H288"/>
  <c r="G288"/>
  <c r="F288"/>
  <c r="H286"/>
  <c r="G286"/>
  <c r="F286"/>
  <c r="H284"/>
  <c r="G284"/>
  <c r="F284"/>
  <c r="H282"/>
  <c r="G282"/>
  <c r="F282"/>
  <c r="H280"/>
  <c r="G280"/>
  <c r="F280"/>
  <c r="H278"/>
  <c r="G278"/>
  <c r="F278"/>
  <c r="H275"/>
  <c r="G275"/>
  <c r="F275"/>
  <c r="H273"/>
  <c r="G273"/>
  <c r="F273"/>
  <c r="H270"/>
  <c r="G270"/>
  <c r="F270"/>
  <c r="G263"/>
  <c r="F263"/>
  <c r="H261"/>
  <c r="G261"/>
  <c r="F261"/>
  <c r="H259"/>
  <c r="G259"/>
  <c r="F259"/>
  <c r="H250"/>
  <c r="G250"/>
  <c r="F250"/>
  <c r="H236"/>
  <c r="G236"/>
  <c r="F236"/>
  <c r="H234"/>
  <c r="G234"/>
  <c r="F234"/>
  <c r="H232"/>
  <c r="G232"/>
  <c r="F232"/>
  <c r="H229"/>
  <c r="G229"/>
  <c r="F229"/>
  <c r="H227"/>
  <c r="G227"/>
  <c r="F227"/>
  <c r="H225"/>
  <c r="G225"/>
  <c r="F225"/>
  <c r="H223"/>
  <c r="G223"/>
  <c r="F223"/>
  <c r="H213"/>
  <c r="H212" s="1"/>
  <c r="G213"/>
  <c r="G212" s="1"/>
  <c r="F213"/>
  <c r="F212" s="1"/>
  <c r="H210"/>
  <c r="H209" s="1"/>
  <c r="G210"/>
  <c r="G209" s="1"/>
  <c r="F210"/>
  <c r="F209" s="1"/>
  <c r="H207"/>
  <c r="G207"/>
  <c r="F207"/>
  <c r="H205"/>
  <c r="G205"/>
  <c r="F205"/>
  <c r="H203"/>
  <c r="G203"/>
  <c r="F203"/>
  <c r="H200"/>
  <c r="G200"/>
  <c r="F200"/>
  <c r="H198"/>
  <c r="G198"/>
  <c r="F198"/>
  <c r="H196"/>
  <c r="G196"/>
  <c r="F196"/>
  <c r="H193"/>
  <c r="G193"/>
  <c r="F193"/>
  <c r="H191"/>
  <c r="G191"/>
  <c r="F191"/>
  <c r="H189"/>
  <c r="G189"/>
  <c r="F189"/>
  <c r="H186"/>
  <c r="G186"/>
  <c r="F186"/>
  <c r="H173"/>
  <c r="G173"/>
  <c r="F173"/>
  <c r="H171"/>
  <c r="G171"/>
  <c r="F171"/>
  <c r="H169"/>
  <c r="G169"/>
  <c r="F169"/>
  <c r="H157"/>
  <c r="G157"/>
  <c r="F157"/>
  <c r="H152"/>
  <c r="G152"/>
  <c r="F152"/>
  <c r="H131"/>
  <c r="H130" s="1"/>
  <c r="G131"/>
  <c r="G130" s="1"/>
  <c r="F131"/>
  <c r="F130" s="1"/>
  <c r="F88"/>
  <c r="H73"/>
  <c r="H72" s="1"/>
  <c r="G73"/>
  <c r="G71" s="1"/>
  <c r="F73"/>
  <c r="F72" s="1"/>
  <c r="H68"/>
  <c r="H67" s="1"/>
  <c r="G68"/>
  <c r="G67" s="1"/>
  <c r="F68"/>
  <c r="F67" s="1"/>
  <c r="H64"/>
  <c r="G64"/>
  <c r="F64"/>
  <c r="H61"/>
  <c r="G61"/>
  <c r="F61"/>
  <c r="H35"/>
  <c r="G35"/>
  <c r="F35"/>
  <c r="H33"/>
  <c r="G33"/>
  <c r="F33"/>
  <c r="H30"/>
  <c r="G30"/>
  <c r="F30"/>
  <c r="H93" l="1"/>
  <c r="H92" s="1"/>
  <c r="H120"/>
  <c r="H119" s="1"/>
  <c r="H118" s="1"/>
  <c r="F159"/>
  <c r="F775"/>
  <c r="F774" s="1"/>
  <c r="F773" s="1"/>
  <c r="F806"/>
  <c r="F805" s="1"/>
  <c r="F858"/>
  <c r="F857" s="1"/>
  <c r="F856" s="1"/>
  <c r="F855" s="1"/>
  <c r="F854" s="1"/>
  <c r="G78"/>
  <c r="G77" s="1"/>
  <c r="F93"/>
  <c r="F92" s="1"/>
  <c r="G93"/>
  <c r="G92" s="1"/>
  <c r="H112"/>
  <c r="H111" s="1"/>
  <c r="F120"/>
  <c r="F119" s="1"/>
  <c r="F118" s="1"/>
  <c r="G120"/>
  <c r="G119" s="1"/>
  <c r="G118" s="1"/>
  <c r="H449"/>
  <c r="H448" s="1"/>
  <c r="G546"/>
  <c r="F555"/>
  <c r="F554" s="1"/>
  <c r="F553" s="1"/>
  <c r="H858"/>
  <c r="H857" s="1"/>
  <c r="H856" s="1"/>
  <c r="H855" s="1"/>
  <c r="H854" s="1"/>
  <c r="G858"/>
  <c r="G857" s="1"/>
  <c r="G856" s="1"/>
  <c r="G855" s="1"/>
  <c r="G854" s="1"/>
  <c r="F782"/>
  <c r="F781" s="1"/>
  <c r="F780" s="1"/>
  <c r="G70"/>
  <c r="G249"/>
  <c r="G248" s="1"/>
  <c r="G247" s="1"/>
  <c r="G246" s="1"/>
  <c r="H546"/>
  <c r="F528"/>
  <c r="G178"/>
  <c r="G72"/>
  <c r="H60"/>
  <c r="H59" s="1"/>
  <c r="H58" s="1"/>
  <c r="H443"/>
  <c r="G449"/>
  <c r="G448" s="1"/>
  <c r="H78"/>
  <c r="H77" s="1"/>
  <c r="H76" s="1"/>
  <c r="H101"/>
  <c r="H100" s="1"/>
  <c r="G159"/>
  <c r="H385"/>
  <c r="H404"/>
  <c r="H403" s="1"/>
  <c r="H402" s="1"/>
  <c r="H401" s="1"/>
  <c r="F546"/>
  <c r="H555"/>
  <c r="H554" s="1"/>
  <c r="H553" s="1"/>
  <c r="H528"/>
  <c r="G528"/>
  <c r="G555"/>
  <c r="G554" s="1"/>
  <c r="G553" s="1"/>
  <c r="G60"/>
  <c r="G59" s="1"/>
  <c r="G58" s="1"/>
  <c r="H178"/>
  <c r="H574"/>
  <c r="H768"/>
  <c r="H767" s="1"/>
  <c r="H766" s="1"/>
  <c r="G385"/>
  <c r="H418"/>
  <c r="F249"/>
  <c r="F248" s="1"/>
  <c r="F247" s="1"/>
  <c r="F246" s="1"/>
  <c r="G265"/>
  <c r="G573"/>
  <c r="G572" s="1"/>
  <c r="G566" s="1"/>
  <c r="G323"/>
  <c r="H323"/>
  <c r="F178"/>
  <c r="F827"/>
  <c r="F826" s="1"/>
  <c r="F430"/>
  <c r="H265"/>
  <c r="F593"/>
  <c r="H593"/>
  <c r="F40"/>
  <c r="F39" s="1"/>
  <c r="F38" s="1"/>
  <c r="F37" s="1"/>
  <c r="F385"/>
  <c r="G443"/>
  <c r="H168"/>
  <c r="H167" s="1"/>
  <c r="H166" s="1"/>
  <c r="H165" s="1"/>
  <c r="G806"/>
  <c r="G805" s="1"/>
  <c r="H806"/>
  <c r="H805" s="1"/>
  <c r="F839"/>
  <c r="F838" s="1"/>
  <c r="F837" s="1"/>
  <c r="F323"/>
  <c r="H375"/>
  <c r="G430"/>
  <c r="H195"/>
  <c r="H202"/>
  <c r="G839"/>
  <c r="G838" s="1"/>
  <c r="G837" s="1"/>
  <c r="G308"/>
  <c r="F29"/>
  <c r="F28" s="1"/>
  <c r="F27" s="1"/>
  <c r="F66"/>
  <c r="H188"/>
  <c r="F231"/>
  <c r="G258"/>
  <c r="F768"/>
  <c r="F767" s="1"/>
  <c r="F766" s="1"/>
  <c r="G782"/>
  <c r="G781" s="1"/>
  <c r="G780" s="1"/>
  <c r="G827"/>
  <c r="G826" s="1"/>
  <c r="G847"/>
  <c r="G846" s="1"/>
  <c r="F112"/>
  <c r="F111" s="1"/>
  <c r="H159"/>
  <c r="F48"/>
  <c r="H308"/>
  <c r="F308"/>
  <c r="F375"/>
  <c r="G375"/>
  <c r="F404"/>
  <c r="F403" s="1"/>
  <c r="F402" s="1"/>
  <c r="F401" s="1"/>
  <c r="G404"/>
  <c r="G403" s="1"/>
  <c r="G402" s="1"/>
  <c r="G401" s="1"/>
  <c r="H151"/>
  <c r="H150" s="1"/>
  <c r="H149" s="1"/>
  <c r="H148" s="1"/>
  <c r="H141" s="1"/>
  <c r="H258"/>
  <c r="F443"/>
  <c r="F448"/>
  <c r="G29"/>
  <c r="G28" s="1"/>
  <c r="G27" s="1"/>
  <c r="G66"/>
  <c r="F151"/>
  <c r="F218"/>
  <c r="G610"/>
  <c r="H790"/>
  <c r="H789" s="1"/>
  <c r="H788" s="1"/>
  <c r="H787" s="1"/>
  <c r="H814"/>
  <c r="H813" s="1"/>
  <c r="F814"/>
  <c r="F813" s="1"/>
  <c r="F812" s="1"/>
  <c r="G814"/>
  <c r="G813" s="1"/>
  <c r="G812" s="1"/>
  <c r="G20"/>
  <c r="F339"/>
  <c r="G339"/>
  <c r="H339"/>
  <c r="F418"/>
  <c r="H430"/>
  <c r="G418"/>
  <c r="F265"/>
  <c r="G168"/>
  <c r="G167" s="1"/>
  <c r="G166" s="1"/>
  <c r="G165" s="1"/>
  <c r="G195"/>
  <c r="F202"/>
  <c r="H29"/>
  <c r="H28" s="1"/>
  <c r="H27" s="1"/>
  <c r="F60"/>
  <c r="F59" s="1"/>
  <c r="F58" s="1"/>
  <c r="F126"/>
  <c r="G218"/>
  <c r="H218"/>
  <c r="G775"/>
  <c r="G774" s="1"/>
  <c r="G773" s="1"/>
  <c r="F19"/>
  <c r="F18" s="1"/>
  <c r="F17" s="1"/>
  <c r="G40"/>
  <c r="G39" s="1"/>
  <c r="G38" s="1"/>
  <c r="G37" s="1"/>
  <c r="H40"/>
  <c r="H39" s="1"/>
  <c r="H38" s="1"/>
  <c r="H37" s="1"/>
  <c r="G188"/>
  <c r="F195"/>
  <c r="H231"/>
  <c r="F258"/>
  <c r="G593"/>
  <c r="H782"/>
  <c r="H781" s="1"/>
  <c r="H780" s="1"/>
  <c r="F790"/>
  <c r="F789" s="1"/>
  <c r="F788" s="1"/>
  <c r="F787" s="1"/>
  <c r="G790"/>
  <c r="G789" s="1"/>
  <c r="G788" s="1"/>
  <c r="G787" s="1"/>
  <c r="H839"/>
  <c r="H838" s="1"/>
  <c r="H837" s="1"/>
  <c r="H847"/>
  <c r="H846" s="1"/>
  <c r="H48"/>
  <c r="H249"/>
  <c r="H248" s="1"/>
  <c r="H247" s="1"/>
  <c r="H246" s="1"/>
  <c r="F168"/>
  <c r="F167" s="1"/>
  <c r="F166" s="1"/>
  <c r="F165" s="1"/>
  <c r="F188"/>
  <c r="G202"/>
  <c r="G231"/>
  <c r="G768"/>
  <c r="G767" s="1"/>
  <c r="G766" s="1"/>
  <c r="H775"/>
  <c r="H774" s="1"/>
  <c r="H773" s="1"/>
  <c r="H827"/>
  <c r="H826" s="1"/>
  <c r="H17"/>
  <c r="G112"/>
  <c r="G111" s="1"/>
  <c r="G151"/>
  <c r="G48"/>
  <c r="F101"/>
  <c r="F100" s="1"/>
  <c r="G101"/>
  <c r="G100" s="1"/>
  <c r="F78"/>
  <c r="F77" s="1"/>
  <c r="F71"/>
  <c r="F70"/>
  <c r="G17"/>
  <c r="H20"/>
  <c r="F847"/>
  <c r="F846" s="1"/>
  <c r="H70"/>
  <c r="F574"/>
  <c r="H66"/>
  <c r="H57" s="1"/>
  <c r="H71"/>
  <c r="F759" l="1"/>
  <c r="H812"/>
  <c r="H804" s="1"/>
  <c r="F150"/>
  <c r="F149" s="1"/>
  <c r="F148" s="1"/>
  <c r="F141" s="1"/>
  <c r="F76"/>
  <c r="F527"/>
  <c r="F526" s="1"/>
  <c r="F525" s="1"/>
  <c r="H99"/>
  <c r="H75" s="1"/>
  <c r="H16" s="1"/>
  <c r="G76"/>
  <c r="G257"/>
  <c r="G256" s="1"/>
  <c r="G255" s="1"/>
  <c r="H527"/>
  <c r="H526" s="1"/>
  <c r="H525" s="1"/>
  <c r="F374"/>
  <c r="G759"/>
  <c r="F57"/>
  <c r="H257"/>
  <c r="H256" s="1"/>
  <c r="H255" s="1"/>
  <c r="G527"/>
  <c r="G526" s="1"/>
  <c r="G525" s="1"/>
  <c r="G417"/>
  <c r="G416" s="1"/>
  <c r="G415" s="1"/>
  <c r="G374"/>
  <c r="G804"/>
  <c r="G150"/>
  <c r="G149" s="1"/>
  <c r="G148" s="1"/>
  <c r="G141" s="1"/>
  <c r="H636"/>
  <c r="H836"/>
  <c r="F257"/>
  <c r="F256" s="1"/>
  <c r="F255" s="1"/>
  <c r="H759"/>
  <c r="H732" s="1"/>
  <c r="F804"/>
  <c r="F307"/>
  <c r="F636"/>
  <c r="G307"/>
  <c r="F177"/>
  <c r="F176" s="1"/>
  <c r="F175" s="1"/>
  <c r="G177"/>
  <c r="G176" s="1"/>
  <c r="G175" s="1"/>
  <c r="H610"/>
  <c r="G57"/>
  <c r="G836"/>
  <c r="H374"/>
  <c r="G636"/>
  <c r="F99"/>
  <c r="F75" s="1"/>
  <c r="F836"/>
  <c r="F417"/>
  <c r="F416" s="1"/>
  <c r="F415" s="1"/>
  <c r="H417"/>
  <c r="H416" s="1"/>
  <c r="H415" s="1"/>
  <c r="F217"/>
  <c r="F216" s="1"/>
  <c r="F215" s="1"/>
  <c r="F732"/>
  <c r="H307"/>
  <c r="H177"/>
  <c r="H176" s="1"/>
  <c r="H175" s="1"/>
  <c r="G217"/>
  <c r="G216" s="1"/>
  <c r="G215" s="1"/>
  <c r="G99"/>
  <c r="H217"/>
  <c r="H216" s="1"/>
  <c r="H215" s="1"/>
  <c r="F610"/>
  <c r="G732"/>
  <c r="G75" l="1"/>
  <c r="H164"/>
  <c r="F414"/>
  <c r="F306"/>
  <c r="F300" s="1"/>
  <c r="F245" s="1"/>
  <c r="F16"/>
  <c r="G414"/>
  <c r="H414"/>
  <c r="G16"/>
  <c r="H797"/>
  <c r="G306"/>
  <c r="G300" s="1"/>
  <c r="G245" s="1"/>
  <c r="G797"/>
  <c r="F797"/>
  <c r="G164"/>
  <c r="F164"/>
  <c r="H306"/>
  <c r="H300" s="1"/>
  <c r="H245" s="1"/>
  <c r="I329" i="9"/>
  <c r="J329"/>
  <c r="H329"/>
  <c r="J183"/>
  <c r="I183"/>
  <c r="H183"/>
  <c r="H939"/>
  <c r="I951"/>
  <c r="J951"/>
  <c r="K951"/>
  <c r="L951"/>
  <c r="H951"/>
  <c r="I958"/>
  <c r="J958"/>
  <c r="H958"/>
  <c r="I154"/>
  <c r="J154"/>
  <c r="H154"/>
  <c r="J169"/>
  <c r="I169"/>
  <c r="H169"/>
  <c r="I817"/>
  <c r="J817"/>
  <c r="H817"/>
  <c r="I32"/>
  <c r="J32"/>
  <c r="H32"/>
  <c r="I528"/>
  <c r="J528"/>
  <c r="H528"/>
  <c r="G875" i="13" l="1"/>
  <c r="F875"/>
  <c r="H875"/>
  <c r="J346" i="9" l="1"/>
  <c r="J345" s="1"/>
  <c r="J344" s="1"/>
  <c r="J343" s="1"/>
  <c r="I346"/>
  <c r="I345" s="1"/>
  <c r="I344" s="1"/>
  <c r="I343" s="1"/>
  <c r="H346"/>
  <c r="H345" s="1"/>
  <c r="H344" s="1"/>
  <c r="H343" s="1"/>
  <c r="J202" l="1"/>
  <c r="J201" s="1"/>
  <c r="J200" s="1"/>
  <c r="J199" s="1"/>
  <c r="I202"/>
  <c r="I201" s="1"/>
  <c r="I200" s="1"/>
  <c r="I199" s="1"/>
  <c r="H202"/>
  <c r="H201" s="1"/>
  <c r="H200" s="1"/>
  <c r="H199" s="1"/>
  <c r="J243"/>
  <c r="J242" s="1"/>
  <c r="J241" s="1"/>
  <c r="I243"/>
  <c r="I242" s="1"/>
  <c r="I241" s="1"/>
  <c r="H243"/>
  <c r="H242" s="1"/>
  <c r="H241" s="1"/>
  <c r="I924" l="1"/>
  <c r="J924"/>
  <c r="H924"/>
  <c r="I972"/>
  <c r="I971" s="1"/>
  <c r="I970" s="1"/>
  <c r="J972"/>
  <c r="J971" s="1"/>
  <c r="J970" s="1"/>
  <c r="H972"/>
  <c r="H971" s="1"/>
  <c r="H970" s="1"/>
  <c r="L992"/>
  <c r="K992"/>
  <c r="K989"/>
  <c r="K994" s="1"/>
  <c r="J987"/>
  <c r="I987"/>
  <c r="H987"/>
  <c r="J985"/>
  <c r="I985"/>
  <c r="H985"/>
  <c r="J979"/>
  <c r="J978" s="1"/>
  <c r="J977" s="1"/>
  <c r="J976" s="1"/>
  <c r="J975" s="1"/>
  <c r="I979"/>
  <c r="I978" s="1"/>
  <c r="I977" s="1"/>
  <c r="I976" s="1"/>
  <c r="I975" s="1"/>
  <c r="H979"/>
  <c r="H978" s="1"/>
  <c r="H977" s="1"/>
  <c r="H976" s="1"/>
  <c r="H975" s="1"/>
  <c r="J964"/>
  <c r="I964"/>
  <c r="H964"/>
  <c r="J962"/>
  <c r="I962"/>
  <c r="H962"/>
  <c r="J950"/>
  <c r="J949" s="1"/>
  <c r="J948" s="1"/>
  <c r="J947" s="1"/>
  <c r="I950"/>
  <c r="I949" s="1"/>
  <c r="I948" s="1"/>
  <c r="I947" s="1"/>
  <c r="H950"/>
  <c r="H949" s="1"/>
  <c r="H948" s="1"/>
  <c r="H947" s="1"/>
  <c r="J945"/>
  <c r="I945"/>
  <c r="H945"/>
  <c r="J943"/>
  <c r="I943"/>
  <c r="H943"/>
  <c r="J941"/>
  <c r="I941"/>
  <c r="H941"/>
  <c r="J939"/>
  <c r="I939"/>
  <c r="J936"/>
  <c r="I936"/>
  <c r="H936"/>
  <c r="J934"/>
  <c r="I934"/>
  <c r="H934"/>
  <c r="L932"/>
  <c r="K932"/>
  <c r="J931"/>
  <c r="J930" s="1"/>
  <c r="I931"/>
  <c r="I930" s="1"/>
  <c r="H931"/>
  <c r="H930" s="1"/>
  <c r="L929"/>
  <c r="K929"/>
  <c r="J922"/>
  <c r="I922"/>
  <c r="H922"/>
  <c r="J914"/>
  <c r="I914"/>
  <c r="H914"/>
  <c r="J912"/>
  <c r="I912"/>
  <c r="H912"/>
  <c r="J909"/>
  <c r="I909"/>
  <c r="H909"/>
  <c r="L879"/>
  <c r="K879"/>
  <c r="L868"/>
  <c r="K868"/>
  <c r="J861"/>
  <c r="J860" s="1"/>
  <c r="I861"/>
  <c r="I860" s="1"/>
  <c r="H861"/>
  <c r="H860" s="1"/>
  <c r="J857"/>
  <c r="I857"/>
  <c r="H857"/>
  <c r="J854"/>
  <c r="I854"/>
  <c r="H854"/>
  <c r="J851"/>
  <c r="I851"/>
  <c r="H851"/>
  <c r="J847"/>
  <c r="I847"/>
  <c r="H847"/>
  <c r="J845"/>
  <c r="I845"/>
  <c r="H845"/>
  <c r="J841"/>
  <c r="I841"/>
  <c r="H841"/>
  <c r="J838"/>
  <c r="I838"/>
  <c r="H838"/>
  <c r="J833"/>
  <c r="I833"/>
  <c r="H833"/>
  <c r="J831"/>
  <c r="I831"/>
  <c r="H831"/>
  <c r="J827"/>
  <c r="I827"/>
  <c r="H827"/>
  <c r="J825"/>
  <c r="I825"/>
  <c r="H825"/>
  <c r="L821"/>
  <c r="K821"/>
  <c r="J815"/>
  <c r="J814" s="1"/>
  <c r="J813" s="1"/>
  <c r="I816"/>
  <c r="H816"/>
  <c r="J811"/>
  <c r="J810" s="1"/>
  <c r="J809" s="1"/>
  <c r="J808" s="1"/>
  <c r="J807" s="1"/>
  <c r="I811"/>
  <c r="I810" s="1"/>
  <c r="I809" s="1"/>
  <c r="I808" s="1"/>
  <c r="I807" s="1"/>
  <c r="H811"/>
  <c r="H810" s="1"/>
  <c r="H809" s="1"/>
  <c r="H807"/>
  <c r="J805"/>
  <c r="I805"/>
  <c r="H805"/>
  <c r="J803"/>
  <c r="I803"/>
  <c r="H803"/>
  <c r="J798"/>
  <c r="I798"/>
  <c r="H798"/>
  <c r="J796"/>
  <c r="I796"/>
  <c r="H796"/>
  <c r="L790"/>
  <c r="K790"/>
  <c r="J788"/>
  <c r="J787" s="1"/>
  <c r="J786" s="1"/>
  <c r="J785" s="1"/>
  <c r="J784" s="1"/>
  <c r="J783" s="1"/>
  <c r="I788"/>
  <c r="I787" s="1"/>
  <c r="I786" s="1"/>
  <c r="I785" s="1"/>
  <c r="I784" s="1"/>
  <c r="I783" s="1"/>
  <c r="H788"/>
  <c r="H787" s="1"/>
  <c r="H786" s="1"/>
  <c r="H785" s="1"/>
  <c r="H784" s="1"/>
  <c r="H783" s="1"/>
  <c r="J781"/>
  <c r="J780" s="1"/>
  <c r="J779" s="1"/>
  <c r="I781"/>
  <c r="I780" s="1"/>
  <c r="I779" s="1"/>
  <c r="H781"/>
  <c r="H780" s="1"/>
  <c r="H779" s="1"/>
  <c r="J774"/>
  <c r="J773" s="1"/>
  <c r="J772" s="1"/>
  <c r="I774"/>
  <c r="I773" s="1"/>
  <c r="I772" s="1"/>
  <c r="H774"/>
  <c r="H773" s="1"/>
  <c r="H772" s="1"/>
  <c r="H770"/>
  <c r="J768"/>
  <c r="I768"/>
  <c r="H768"/>
  <c r="L766"/>
  <c r="K766"/>
  <c r="J765"/>
  <c r="I765"/>
  <c r="H765"/>
  <c r="J763"/>
  <c r="I763"/>
  <c r="H763"/>
  <c r="J761"/>
  <c r="J771" s="1"/>
  <c r="J770" s="1"/>
  <c r="I761"/>
  <c r="I771" s="1"/>
  <c r="I770" s="1"/>
  <c r="H761"/>
  <c r="L760"/>
  <c r="K760"/>
  <c r="J758"/>
  <c r="I758"/>
  <c r="H758"/>
  <c r="L757"/>
  <c r="L756" s="1"/>
  <c r="K757"/>
  <c r="K756" s="1"/>
  <c r="J754"/>
  <c r="I754"/>
  <c r="H754"/>
  <c r="J752"/>
  <c r="I752"/>
  <c r="H752"/>
  <c r="L750"/>
  <c r="K750"/>
  <c r="J750"/>
  <c r="I750"/>
  <c r="H750"/>
  <c r="J748"/>
  <c r="I748"/>
  <c r="H748"/>
  <c r="J746"/>
  <c r="I746"/>
  <c r="H746"/>
  <c r="J744"/>
  <c r="I744"/>
  <c r="H744"/>
  <c r="J742"/>
  <c r="I742"/>
  <c r="H742"/>
  <c r="J740"/>
  <c r="I740"/>
  <c r="H740"/>
  <c r="L738"/>
  <c r="K738"/>
  <c r="J738"/>
  <c r="I738"/>
  <c r="H738"/>
  <c r="J736"/>
  <c r="I736"/>
  <c r="H736"/>
  <c r="J734"/>
  <c r="I734"/>
  <c r="H734"/>
  <c r="L732"/>
  <c r="K732"/>
  <c r="J732"/>
  <c r="I732"/>
  <c r="H732"/>
  <c r="J730"/>
  <c r="I730"/>
  <c r="H730"/>
  <c r="J728"/>
  <c r="I728"/>
  <c r="H728"/>
  <c r="J726"/>
  <c r="I726"/>
  <c r="H726"/>
  <c r="J724"/>
  <c r="I724"/>
  <c r="H724"/>
  <c r="J722"/>
  <c r="I722"/>
  <c r="H722"/>
  <c r="J718"/>
  <c r="J717" s="1"/>
  <c r="I718"/>
  <c r="I717" s="1"/>
  <c r="H718"/>
  <c r="H717" s="1"/>
  <c r="J714"/>
  <c r="I714"/>
  <c r="H714"/>
  <c r="J712"/>
  <c r="I712"/>
  <c r="H712"/>
  <c r="J709"/>
  <c r="I709"/>
  <c r="H709"/>
  <c r="J707"/>
  <c r="I707"/>
  <c r="H707"/>
  <c r="J703"/>
  <c r="I703"/>
  <c r="H703"/>
  <c r="J701"/>
  <c r="I701"/>
  <c r="H701"/>
  <c r="J699"/>
  <c r="I699"/>
  <c r="H699"/>
  <c r="J697"/>
  <c r="I697"/>
  <c r="H697"/>
  <c r="J695"/>
  <c r="I695"/>
  <c r="H695"/>
  <c r="J692"/>
  <c r="I692"/>
  <c r="H692"/>
  <c r="L691"/>
  <c r="K691"/>
  <c r="L687"/>
  <c r="K687"/>
  <c r="L685"/>
  <c r="K685"/>
  <c r="J685"/>
  <c r="J684" s="1"/>
  <c r="I685"/>
  <c r="I684" s="1"/>
  <c r="H685"/>
  <c r="H684" s="1"/>
  <c r="J682"/>
  <c r="J681" s="1"/>
  <c r="I682"/>
  <c r="I681" s="1"/>
  <c r="H682"/>
  <c r="H681" s="1"/>
  <c r="J679"/>
  <c r="I679"/>
  <c r="H679"/>
  <c r="J677"/>
  <c r="I677"/>
  <c r="H677"/>
  <c r="J675"/>
  <c r="I675"/>
  <c r="H675"/>
  <c r="J672"/>
  <c r="I672"/>
  <c r="H672"/>
  <c r="J670"/>
  <c r="I670"/>
  <c r="H670"/>
  <c r="J668"/>
  <c r="I668"/>
  <c r="H668"/>
  <c r="J665"/>
  <c r="I665"/>
  <c r="H665"/>
  <c r="J663"/>
  <c r="I663"/>
  <c r="H663"/>
  <c r="L661"/>
  <c r="K661"/>
  <c r="J661"/>
  <c r="I661"/>
  <c r="H661"/>
  <c r="J658"/>
  <c r="I658"/>
  <c r="H658"/>
  <c r="J656"/>
  <c r="I656"/>
  <c r="H656"/>
  <c r="J653"/>
  <c r="I653"/>
  <c r="H653"/>
  <c r="J651"/>
  <c r="I651"/>
  <c r="H651"/>
  <c r="L649"/>
  <c r="K649"/>
  <c r="J645"/>
  <c r="I645"/>
  <c r="H645"/>
  <c r="J643"/>
  <c r="I643"/>
  <c r="H643"/>
  <c r="J641"/>
  <c r="I641"/>
  <c r="H641"/>
  <c r="L634"/>
  <c r="K634"/>
  <c r="J634"/>
  <c r="I634"/>
  <c r="H634"/>
  <c r="J631"/>
  <c r="I631"/>
  <c r="H631"/>
  <c r="J624"/>
  <c r="I624"/>
  <c r="H624"/>
  <c r="J621"/>
  <c r="I621"/>
  <c r="H621"/>
  <c r="J613"/>
  <c r="J612" s="1"/>
  <c r="J611" s="1"/>
  <c r="J610" s="1"/>
  <c r="I613"/>
  <c r="I612" s="1"/>
  <c r="I611" s="1"/>
  <c r="I610" s="1"/>
  <c r="H613"/>
  <c r="H612" s="1"/>
  <c r="H611" s="1"/>
  <c r="H610" s="1"/>
  <c r="J608"/>
  <c r="J607" s="1"/>
  <c r="J606" s="1"/>
  <c r="J605" s="1"/>
  <c r="I608"/>
  <c r="I607" s="1"/>
  <c r="I606" s="1"/>
  <c r="I605" s="1"/>
  <c r="H608"/>
  <c r="H607" s="1"/>
  <c r="H606" s="1"/>
  <c r="H605" s="1"/>
  <c r="J602"/>
  <c r="J601" s="1"/>
  <c r="J600" s="1"/>
  <c r="J599" s="1"/>
  <c r="J591" s="1"/>
  <c r="I602"/>
  <c r="I601" s="1"/>
  <c r="I600" s="1"/>
  <c r="I599" s="1"/>
  <c r="I591" s="1"/>
  <c r="H602"/>
  <c r="H601" s="1"/>
  <c r="H600" s="1"/>
  <c r="H599" s="1"/>
  <c r="J597"/>
  <c r="I597"/>
  <c r="H597"/>
  <c r="J595"/>
  <c r="I595"/>
  <c r="H595"/>
  <c r="J587"/>
  <c r="J586" s="1"/>
  <c r="J585" s="1"/>
  <c r="J584" s="1"/>
  <c r="J583" s="1"/>
  <c r="I587"/>
  <c r="I586" s="1"/>
  <c r="I585" s="1"/>
  <c r="I584" s="1"/>
  <c r="I583" s="1"/>
  <c r="H587"/>
  <c r="H586" s="1"/>
  <c r="H585" s="1"/>
  <c r="H584" s="1"/>
  <c r="H583" s="1"/>
  <c r="J581"/>
  <c r="J580" s="1"/>
  <c r="J579" s="1"/>
  <c r="J578" s="1"/>
  <c r="J577" s="1"/>
  <c r="I581"/>
  <c r="I580" s="1"/>
  <c r="I579" s="1"/>
  <c r="I578" s="1"/>
  <c r="I577" s="1"/>
  <c r="H581"/>
  <c r="H580" s="1"/>
  <c r="H579" s="1"/>
  <c r="H578" s="1"/>
  <c r="H577" s="1"/>
  <c r="J574"/>
  <c r="I574"/>
  <c r="H574"/>
  <c r="J571"/>
  <c r="I571"/>
  <c r="H571"/>
  <c r="J569"/>
  <c r="I569"/>
  <c r="H569"/>
  <c r="J565"/>
  <c r="I565"/>
  <c r="H565"/>
  <c r="J563"/>
  <c r="I563"/>
  <c r="H563"/>
  <c r="J560"/>
  <c r="I560"/>
  <c r="H560"/>
  <c r="J554"/>
  <c r="J553" s="1"/>
  <c r="J552" s="1"/>
  <c r="J551" s="1"/>
  <c r="J550" s="1"/>
  <c r="I554"/>
  <c r="I553" s="1"/>
  <c r="I552" s="1"/>
  <c r="I551" s="1"/>
  <c r="I550" s="1"/>
  <c r="H554"/>
  <c r="H553" s="1"/>
  <c r="H552" s="1"/>
  <c r="H551" s="1"/>
  <c r="H550" s="1"/>
  <c r="J548"/>
  <c r="J546" s="1"/>
  <c r="J545" s="1"/>
  <c r="J544" s="1"/>
  <c r="I548"/>
  <c r="I546" s="1"/>
  <c r="I545" s="1"/>
  <c r="I544" s="1"/>
  <c r="H548"/>
  <c r="H547" s="1"/>
  <c r="J542"/>
  <c r="I542"/>
  <c r="H542"/>
  <c r="J540"/>
  <c r="I540"/>
  <c r="H540"/>
  <c r="J538"/>
  <c r="I538"/>
  <c r="H538"/>
  <c r="J535"/>
  <c r="J534" s="1"/>
  <c r="I535"/>
  <c r="I534" s="1"/>
  <c r="H535"/>
  <c r="H534" s="1"/>
  <c r="J532"/>
  <c r="I532"/>
  <c r="H532"/>
  <c r="J530"/>
  <c r="I530"/>
  <c r="H530"/>
  <c r="J526"/>
  <c r="I526"/>
  <c r="H526"/>
  <c r="J524"/>
  <c r="I524"/>
  <c r="H524"/>
  <c r="J522"/>
  <c r="I522"/>
  <c r="H522"/>
  <c r="J520"/>
  <c r="I520"/>
  <c r="H520"/>
  <c r="L518"/>
  <c r="K518"/>
  <c r="J514"/>
  <c r="J513" s="1"/>
  <c r="J512" s="1"/>
  <c r="I514"/>
  <c r="I513" s="1"/>
  <c r="I512" s="1"/>
  <c r="H514"/>
  <c r="H513" s="1"/>
  <c r="H512" s="1"/>
  <c r="J510"/>
  <c r="I510"/>
  <c r="H510"/>
  <c r="J508"/>
  <c r="I508"/>
  <c r="H508"/>
  <c r="J506"/>
  <c r="I506"/>
  <c r="H506"/>
  <c r="L504"/>
  <c r="L499" s="1"/>
  <c r="K504"/>
  <c r="K499" s="1"/>
  <c r="J504"/>
  <c r="I504"/>
  <c r="H504"/>
  <c r="J502"/>
  <c r="I502"/>
  <c r="H502"/>
  <c r="J500"/>
  <c r="I500"/>
  <c r="H500"/>
  <c r="J497"/>
  <c r="I497"/>
  <c r="H497"/>
  <c r="J495"/>
  <c r="I495"/>
  <c r="H495"/>
  <c r="J493"/>
  <c r="I493"/>
  <c r="H493"/>
  <c r="J490"/>
  <c r="I490"/>
  <c r="H490"/>
  <c r="J488"/>
  <c r="I488"/>
  <c r="H488"/>
  <c r="J485"/>
  <c r="I485"/>
  <c r="H485"/>
  <c r="J483"/>
  <c r="I483"/>
  <c r="H483"/>
  <c r="J481"/>
  <c r="I481"/>
  <c r="H481"/>
  <c r="J479"/>
  <c r="I479"/>
  <c r="H479"/>
  <c r="J477"/>
  <c r="I477"/>
  <c r="H477"/>
  <c r="J474"/>
  <c r="I474"/>
  <c r="H474"/>
  <c r="J472"/>
  <c r="I472"/>
  <c r="H472"/>
  <c r="J461"/>
  <c r="I461"/>
  <c r="H461"/>
  <c r="J459"/>
  <c r="J458" s="1"/>
  <c r="J457" s="1"/>
  <c r="I459"/>
  <c r="I458" s="1"/>
  <c r="I457" s="1"/>
  <c r="H459"/>
  <c r="H457"/>
  <c r="J455"/>
  <c r="I455"/>
  <c r="H455"/>
  <c r="J453"/>
  <c r="I453"/>
  <c r="H453"/>
  <c r="J451"/>
  <c r="I451"/>
  <c r="H451"/>
  <c r="J449"/>
  <c r="I449"/>
  <c r="H449"/>
  <c r="L448"/>
  <c r="K448"/>
  <c r="L443"/>
  <c r="K443"/>
  <c r="J443"/>
  <c r="I443"/>
  <c r="H443"/>
  <c r="J441"/>
  <c r="I441"/>
  <c r="H441"/>
  <c r="J437"/>
  <c r="I437"/>
  <c r="H437"/>
  <c r="J435"/>
  <c r="I435"/>
  <c r="H435"/>
  <c r="L434"/>
  <c r="K434"/>
  <c r="J432"/>
  <c r="I432"/>
  <c r="H432"/>
  <c r="J430"/>
  <c r="I430"/>
  <c r="H430"/>
  <c r="J428"/>
  <c r="I428"/>
  <c r="H428"/>
  <c r="J426"/>
  <c r="I426"/>
  <c r="H426"/>
  <c r="J424"/>
  <c r="I424"/>
  <c r="H424"/>
  <c r="J422"/>
  <c r="I422"/>
  <c r="H422"/>
  <c r="L421"/>
  <c r="K421"/>
  <c r="J419"/>
  <c r="J418" s="1"/>
  <c r="I419"/>
  <c r="I418" s="1"/>
  <c r="H419"/>
  <c r="H418" s="1"/>
  <c r="J416"/>
  <c r="J415" s="1"/>
  <c r="J414" s="1"/>
  <c r="I416"/>
  <c r="I415" s="1"/>
  <c r="I414" s="1"/>
  <c r="H416"/>
  <c r="H414"/>
  <c r="J412"/>
  <c r="I412"/>
  <c r="H412"/>
  <c r="J410"/>
  <c r="I410"/>
  <c r="H410"/>
  <c r="L409"/>
  <c r="K409"/>
  <c r="J402"/>
  <c r="J401" s="1"/>
  <c r="J400" s="1"/>
  <c r="J399" s="1"/>
  <c r="J398" s="1"/>
  <c r="I402"/>
  <c r="I401" s="1"/>
  <c r="I400" s="1"/>
  <c r="I399" s="1"/>
  <c r="I398" s="1"/>
  <c r="H402"/>
  <c r="H401" s="1"/>
  <c r="H400" s="1"/>
  <c r="H399" s="1"/>
  <c r="H398" s="1"/>
  <c r="J396"/>
  <c r="J394" s="1"/>
  <c r="I396"/>
  <c r="I394" s="1"/>
  <c r="H396"/>
  <c r="H395" s="1"/>
  <c r="J392"/>
  <c r="I392"/>
  <c r="H392"/>
  <c r="J389"/>
  <c r="I389"/>
  <c r="H389"/>
  <c r="J381"/>
  <c r="I381"/>
  <c r="H381"/>
  <c r="J379"/>
  <c r="I379"/>
  <c r="H379"/>
  <c r="L377"/>
  <c r="K377"/>
  <c r="J372"/>
  <c r="J370" s="1"/>
  <c r="I372"/>
  <c r="I371" s="1"/>
  <c r="H372"/>
  <c r="H371" s="1"/>
  <c r="J368"/>
  <c r="I368"/>
  <c r="H368"/>
  <c r="J365"/>
  <c r="I365"/>
  <c r="H365"/>
  <c r="J361"/>
  <c r="J360" s="1"/>
  <c r="I361"/>
  <c r="I360" s="1"/>
  <c r="H361"/>
  <c r="H360" s="1"/>
  <c r="J358"/>
  <c r="I358"/>
  <c r="H358"/>
  <c r="J356"/>
  <c r="I356"/>
  <c r="H356"/>
  <c r="J354"/>
  <c r="I354"/>
  <c r="H354"/>
  <c r="L350"/>
  <c r="K350"/>
  <c r="J341"/>
  <c r="I341"/>
  <c r="H341"/>
  <c r="J339"/>
  <c r="I339"/>
  <c r="H339"/>
  <c r="J336"/>
  <c r="I336"/>
  <c r="H336"/>
  <c r="J327"/>
  <c r="I327"/>
  <c r="H327"/>
  <c r="J325"/>
  <c r="I325"/>
  <c r="H325"/>
  <c r="J323"/>
  <c r="I323"/>
  <c r="H323"/>
  <c r="J321"/>
  <c r="I321"/>
  <c r="H321"/>
  <c r="J314"/>
  <c r="J313" s="1"/>
  <c r="I314"/>
  <c r="I313" s="1"/>
  <c r="H314"/>
  <c r="H313" s="1"/>
  <c r="L313"/>
  <c r="K313"/>
  <c r="J311"/>
  <c r="J310" s="1"/>
  <c r="I311"/>
  <c r="I310" s="1"/>
  <c r="H311"/>
  <c r="H310" s="1"/>
  <c r="J306"/>
  <c r="I306"/>
  <c r="H306"/>
  <c r="J304"/>
  <c r="I304"/>
  <c r="H304"/>
  <c r="J298"/>
  <c r="J297" s="1"/>
  <c r="J296" s="1"/>
  <c r="I298"/>
  <c r="I297" s="1"/>
  <c r="I296" s="1"/>
  <c r="H298"/>
  <c r="H297" s="1"/>
  <c r="H296" s="1"/>
  <c r="J294"/>
  <c r="J293" s="1"/>
  <c r="J292" s="1"/>
  <c r="I294"/>
  <c r="I293" s="1"/>
  <c r="I292" s="1"/>
  <c r="H294"/>
  <c r="H293" s="1"/>
  <c r="H292" s="1"/>
  <c r="J290"/>
  <c r="I290"/>
  <c r="H290"/>
  <c r="J287"/>
  <c r="I287"/>
  <c r="H287"/>
  <c r="J285"/>
  <c r="I285"/>
  <c r="H285"/>
  <c r="J283"/>
  <c r="I283"/>
  <c r="H283"/>
  <c r="J281"/>
  <c r="I281"/>
  <c r="H281"/>
  <c r="L277"/>
  <c r="K277"/>
  <c r="J275"/>
  <c r="J274" s="1"/>
  <c r="J273" s="1"/>
  <c r="J272" s="1"/>
  <c r="J271" s="1"/>
  <c r="I275"/>
  <c r="I274" s="1"/>
  <c r="I273" s="1"/>
  <c r="I272" s="1"/>
  <c r="I271" s="1"/>
  <c r="H275"/>
  <c r="H274" s="1"/>
  <c r="H273" s="1"/>
  <c r="H272" s="1"/>
  <c r="H271" s="1"/>
  <c r="J268"/>
  <c r="I268"/>
  <c r="H268"/>
  <c r="J266"/>
  <c r="I266"/>
  <c r="H266"/>
  <c r="J264"/>
  <c r="I264"/>
  <c r="H264"/>
  <c r="J258"/>
  <c r="I258"/>
  <c r="H258"/>
  <c r="J256"/>
  <c r="I256"/>
  <c r="H256"/>
  <c r="J251"/>
  <c r="I251"/>
  <c r="H251"/>
  <c r="J249"/>
  <c r="I249"/>
  <c r="H249"/>
  <c r="J239"/>
  <c r="J238" s="1"/>
  <c r="I239"/>
  <c r="I238" s="1"/>
  <c r="H239"/>
  <c r="H238" s="1"/>
  <c r="J233"/>
  <c r="I233"/>
  <c r="H233"/>
  <c r="J232"/>
  <c r="J231" s="1"/>
  <c r="J230" s="1"/>
  <c r="J229" s="1"/>
  <c r="I232"/>
  <c r="I231" s="1"/>
  <c r="I230" s="1"/>
  <c r="I229" s="1"/>
  <c r="H232"/>
  <c r="H231" s="1"/>
  <c r="H230" s="1"/>
  <c r="H229" s="1"/>
  <c r="J225"/>
  <c r="J224" s="1"/>
  <c r="J223" s="1"/>
  <c r="J222" s="1"/>
  <c r="J221" s="1"/>
  <c r="I225"/>
  <c r="I224" s="1"/>
  <c r="I223" s="1"/>
  <c r="I222" s="1"/>
  <c r="I221" s="1"/>
  <c r="H225"/>
  <c r="H224" s="1"/>
  <c r="H223" s="1"/>
  <c r="H222" s="1"/>
  <c r="H221" s="1"/>
  <c r="J217"/>
  <c r="I217"/>
  <c r="H217"/>
  <c r="J215"/>
  <c r="I215"/>
  <c r="H215"/>
  <c r="J213"/>
  <c r="I213"/>
  <c r="H213"/>
  <c r="J207"/>
  <c r="J206" s="1"/>
  <c r="J205" s="1"/>
  <c r="J204" s="1"/>
  <c r="J198" s="1"/>
  <c r="I207"/>
  <c r="I206" s="1"/>
  <c r="I205" s="1"/>
  <c r="I204" s="1"/>
  <c r="I198" s="1"/>
  <c r="H207"/>
  <c r="H206" s="1"/>
  <c r="H205" s="1"/>
  <c r="H204" s="1"/>
  <c r="H198" s="1"/>
  <c r="L197"/>
  <c r="K197"/>
  <c r="J195"/>
  <c r="J194" s="1"/>
  <c r="J193" s="1"/>
  <c r="J192" s="1"/>
  <c r="J191" s="1"/>
  <c r="I195"/>
  <c r="I194" s="1"/>
  <c r="I193" s="1"/>
  <c r="I192" s="1"/>
  <c r="I191" s="1"/>
  <c r="H195"/>
  <c r="H194" s="1"/>
  <c r="H193" s="1"/>
  <c r="H192" s="1"/>
  <c r="H191" s="1"/>
  <c r="L191" s="1"/>
  <c r="J189"/>
  <c r="I189"/>
  <c r="H189"/>
  <c r="J187"/>
  <c r="I187"/>
  <c r="H187"/>
  <c r="J185"/>
  <c r="I185"/>
  <c r="H185"/>
  <c r="J181"/>
  <c r="I181"/>
  <c r="H181"/>
  <c r="J179"/>
  <c r="I179"/>
  <c r="H179"/>
  <c r="J177"/>
  <c r="I177"/>
  <c r="H177"/>
  <c r="L176"/>
  <c r="L175" s="1"/>
  <c r="L164" s="1"/>
  <c r="K176"/>
  <c r="K175" s="1"/>
  <c r="K164" s="1"/>
  <c r="J175"/>
  <c r="I175"/>
  <c r="H175"/>
  <c r="J173"/>
  <c r="I173"/>
  <c r="H173"/>
  <c r="J171"/>
  <c r="I171"/>
  <c r="H171"/>
  <c r="J167"/>
  <c r="I167"/>
  <c r="H167"/>
  <c r="J165"/>
  <c r="I165"/>
  <c r="H165"/>
  <c r="J162"/>
  <c r="I162"/>
  <c r="H162"/>
  <c r="J160"/>
  <c r="I160"/>
  <c r="H160"/>
  <c r="J152"/>
  <c r="I152"/>
  <c r="H152"/>
  <c r="J145"/>
  <c r="I145"/>
  <c r="H145"/>
  <c r="J143"/>
  <c r="I143"/>
  <c r="H143"/>
  <c r="J141"/>
  <c r="I141"/>
  <c r="H141"/>
  <c r="J138"/>
  <c r="I138"/>
  <c r="H138"/>
  <c r="J136"/>
  <c r="I136"/>
  <c r="H136"/>
  <c r="J134"/>
  <c r="I134"/>
  <c r="H134"/>
  <c r="J132"/>
  <c r="I132"/>
  <c r="H132"/>
  <c r="J130"/>
  <c r="I130"/>
  <c r="H130"/>
  <c r="J128"/>
  <c r="I128"/>
  <c r="H128"/>
  <c r="L127"/>
  <c r="K127"/>
  <c r="J122"/>
  <c r="I122"/>
  <c r="H122"/>
  <c r="J120"/>
  <c r="I120"/>
  <c r="H120"/>
  <c r="J118"/>
  <c r="I118"/>
  <c r="H118"/>
  <c r="J115"/>
  <c r="I115"/>
  <c r="H115"/>
  <c r="J113"/>
  <c r="I113"/>
  <c r="H113"/>
  <c r="J111"/>
  <c r="I111"/>
  <c r="H111"/>
  <c r="H108"/>
  <c r="H107" s="1"/>
  <c r="L105"/>
  <c r="K105"/>
  <c r="J101"/>
  <c r="I101"/>
  <c r="H101"/>
  <c r="J99"/>
  <c r="I99"/>
  <c r="H99"/>
  <c r="J96"/>
  <c r="J95" s="1"/>
  <c r="I96"/>
  <c r="I95" s="1"/>
  <c r="H96"/>
  <c r="H95" s="1"/>
  <c r="J90"/>
  <c r="J89" s="1"/>
  <c r="J88" s="1"/>
  <c r="J87" s="1"/>
  <c r="J86" s="1"/>
  <c r="I90"/>
  <c r="I89" s="1"/>
  <c r="I88" s="1"/>
  <c r="I87" s="1"/>
  <c r="I86" s="1"/>
  <c r="H90"/>
  <c r="H89" s="1"/>
  <c r="H88" s="1"/>
  <c r="H87" s="1"/>
  <c r="H86" s="1"/>
  <c r="J82"/>
  <c r="J81" s="1"/>
  <c r="J80" s="1"/>
  <c r="J79" s="1"/>
  <c r="J78" s="1"/>
  <c r="J77" s="1"/>
  <c r="I82"/>
  <c r="I81" s="1"/>
  <c r="I80" s="1"/>
  <c r="I79" s="1"/>
  <c r="I78" s="1"/>
  <c r="I77" s="1"/>
  <c r="H82"/>
  <c r="H81" s="1"/>
  <c r="H80" s="1"/>
  <c r="H79" s="1"/>
  <c r="H78" s="1"/>
  <c r="H77" s="1"/>
  <c r="J74"/>
  <c r="I74"/>
  <c r="H74"/>
  <c r="J72"/>
  <c r="I72"/>
  <c r="H72"/>
  <c r="J67"/>
  <c r="J66" s="1"/>
  <c r="I67"/>
  <c r="I66" s="1"/>
  <c r="H67"/>
  <c r="H66" s="1"/>
  <c r="J64"/>
  <c r="I64"/>
  <c r="H64"/>
  <c r="L63"/>
  <c r="K63"/>
  <c r="J61"/>
  <c r="I61"/>
  <c r="H61"/>
  <c r="J57"/>
  <c r="I57"/>
  <c r="H57"/>
  <c r="L53"/>
  <c r="K53"/>
  <c r="J51"/>
  <c r="J50" s="1"/>
  <c r="I51"/>
  <c r="I50" s="1"/>
  <c r="H51"/>
  <c r="H50" s="1"/>
  <c r="J46"/>
  <c r="J45" s="1"/>
  <c r="J44" s="1"/>
  <c r="J43" s="1"/>
  <c r="J42" s="1"/>
  <c r="I46"/>
  <c r="I45" s="1"/>
  <c r="I44" s="1"/>
  <c r="I43" s="1"/>
  <c r="I42" s="1"/>
  <c r="H46"/>
  <c r="H45" s="1"/>
  <c r="H44" s="1"/>
  <c r="H43" s="1"/>
  <c r="H42" s="1"/>
  <c r="J40"/>
  <c r="J38" s="1"/>
  <c r="I40"/>
  <c r="I39" s="1"/>
  <c r="H40"/>
  <c r="H39" s="1"/>
  <c r="J36"/>
  <c r="I36"/>
  <c r="H36"/>
  <c r="J26"/>
  <c r="J25" s="1"/>
  <c r="J24" s="1"/>
  <c r="I26"/>
  <c r="I25" s="1"/>
  <c r="I24" s="1"/>
  <c r="H26"/>
  <c r="H25" s="1"/>
  <c r="H24" s="1"/>
  <c r="J22"/>
  <c r="J20" s="1"/>
  <c r="J19" s="1"/>
  <c r="I22"/>
  <c r="I21" s="1"/>
  <c r="H22"/>
  <c r="H21" s="1"/>
  <c r="J824" l="1"/>
  <c r="I448"/>
  <c r="H824"/>
  <c r="H448"/>
  <c r="J448"/>
  <c r="I824"/>
  <c r="I969"/>
  <c r="I968" s="1"/>
  <c r="I967" s="1"/>
  <c r="J969"/>
  <c r="J968" s="1"/>
  <c r="J967" s="1"/>
  <c r="H969"/>
  <c r="H968" s="1"/>
  <c r="H967" s="1"/>
  <c r="H98"/>
  <c r="I140"/>
  <c r="I159"/>
  <c r="I434"/>
  <c r="H320"/>
  <c r="H319" s="1"/>
  <c r="H318" s="1"/>
  <c r="H317" s="1"/>
  <c r="H316" s="1"/>
  <c r="J320"/>
  <c r="J319" s="1"/>
  <c r="J318" s="1"/>
  <c r="J317" s="1"/>
  <c r="J316" s="1"/>
  <c r="I320"/>
  <c r="I319" s="1"/>
  <c r="I318" s="1"/>
  <c r="I317" s="1"/>
  <c r="I316" s="1"/>
  <c r="H434"/>
  <c r="J434"/>
  <c r="J499"/>
  <c r="I499"/>
  <c r="H519"/>
  <c r="H499"/>
  <c r="J537"/>
  <c r="I537"/>
  <c r="I164"/>
  <c r="H537"/>
  <c r="J164"/>
  <c r="I933"/>
  <c r="I929" s="1"/>
  <c r="I928" s="1"/>
  <c r="I927" s="1"/>
  <c r="H164"/>
  <c r="J933"/>
  <c r="J929" s="1"/>
  <c r="J928" s="1"/>
  <c r="J927" s="1"/>
  <c r="H933"/>
  <c r="H929" s="1"/>
  <c r="H928" s="1"/>
  <c r="H927" s="1"/>
  <c r="H984"/>
  <c r="H983" s="1"/>
  <c r="H982" s="1"/>
  <c r="H981" s="1"/>
  <c r="H974" s="1"/>
  <c r="H151"/>
  <c r="H150" s="1"/>
  <c r="H149" s="1"/>
  <c r="H148" s="1"/>
  <c r="L148" s="1"/>
  <c r="J519"/>
  <c r="J248"/>
  <c r="J247" s="1"/>
  <c r="J246" s="1"/>
  <c r="I519"/>
  <c r="I518" s="1"/>
  <c r="I517" s="1"/>
  <c r="I516" s="1"/>
  <c r="J151"/>
  <c r="J150" s="1"/>
  <c r="J149" s="1"/>
  <c r="J148" s="1"/>
  <c r="I151"/>
  <c r="I150" s="1"/>
  <c r="I149" s="1"/>
  <c r="I148" s="1"/>
  <c r="J660"/>
  <c r="I71"/>
  <c r="I70" s="1"/>
  <c r="H440"/>
  <c r="H439" s="1"/>
  <c r="H487"/>
  <c r="J371"/>
  <c r="J378"/>
  <c r="J377" s="1"/>
  <c r="J376" s="1"/>
  <c r="J375" s="1"/>
  <c r="J374" s="1"/>
  <c r="H640"/>
  <c r="H639" s="1"/>
  <c r="H638" s="1"/>
  <c r="H637" s="1"/>
  <c r="I691"/>
  <c r="I795"/>
  <c r="I794" s="1"/>
  <c r="I793" s="1"/>
  <c r="H56"/>
  <c r="H55" s="1"/>
  <c r="H140"/>
  <c r="H388"/>
  <c r="H387" s="1"/>
  <c r="H386" s="1"/>
  <c r="J212"/>
  <c r="J211" s="1"/>
  <c r="J210" s="1"/>
  <c r="J209" s="1"/>
  <c r="J197" s="1"/>
  <c r="I255"/>
  <c r="I254" s="1"/>
  <c r="I253" s="1"/>
  <c r="I547"/>
  <c r="H38"/>
  <c r="I957"/>
  <c r="I956" s="1"/>
  <c r="I955" s="1"/>
  <c r="I954" s="1"/>
  <c r="J957"/>
  <c r="J956" s="1"/>
  <c r="J955" s="1"/>
  <c r="J954" s="1"/>
  <c r="I20"/>
  <c r="I19" s="1"/>
  <c r="I18" s="1"/>
  <c r="I31"/>
  <c r="I30" s="1"/>
  <c r="I29" s="1"/>
  <c r="J98"/>
  <c r="J94" s="1"/>
  <c r="J93" s="1"/>
  <c r="J92" s="1"/>
  <c r="J85" s="1"/>
  <c r="J159"/>
  <c r="I395"/>
  <c r="H31"/>
  <c r="H30" s="1"/>
  <c r="H29" s="1"/>
  <c r="L29" s="1"/>
  <c r="J56"/>
  <c r="J55" s="1"/>
  <c r="I388"/>
  <c r="I387" s="1"/>
  <c r="I386" s="1"/>
  <c r="I385" s="1"/>
  <c r="I384" s="1"/>
  <c r="I383" s="1"/>
  <c r="J421"/>
  <c r="H49"/>
  <c r="H20"/>
  <c r="H19" s="1"/>
  <c r="H18" s="1"/>
  <c r="J49"/>
  <c r="I56"/>
  <c r="I55" s="1"/>
  <c r="H94"/>
  <c r="H93" s="1"/>
  <c r="H92" s="1"/>
  <c r="H85" s="1"/>
  <c r="H303"/>
  <c r="H302" s="1"/>
  <c r="H301" s="1"/>
  <c r="J309"/>
  <c r="J308" s="1"/>
  <c r="H335"/>
  <c r="H334" s="1"/>
  <c r="H333" s="1"/>
  <c r="H332" s="1"/>
  <c r="I364"/>
  <c r="I363" s="1"/>
  <c r="J440"/>
  <c r="J439" s="1"/>
  <c r="H248"/>
  <c r="H247" s="1"/>
  <c r="H246" s="1"/>
  <c r="H159"/>
  <c r="J263"/>
  <c r="J262" s="1"/>
  <c r="J261" s="1"/>
  <c r="J260" s="1"/>
  <c r="J471"/>
  <c r="H546"/>
  <c r="H545" s="1"/>
  <c r="H544" s="1"/>
  <c r="I650"/>
  <c r="H660"/>
  <c r="J921"/>
  <c r="J920" s="1"/>
  <c r="J919" s="1"/>
  <c r="J918" s="1"/>
  <c r="I49"/>
  <c r="I98"/>
  <c r="I94" s="1"/>
  <c r="I93" s="1"/>
  <c r="I92" s="1"/>
  <c r="I85" s="1"/>
  <c r="H127"/>
  <c r="I127"/>
  <c r="J127"/>
  <c r="J140"/>
  <c r="J255"/>
  <c r="J254" s="1"/>
  <c r="J253" s="1"/>
  <c r="H263"/>
  <c r="H262" s="1"/>
  <c r="H261" s="1"/>
  <c r="H260" s="1"/>
  <c r="H280"/>
  <c r="H279" s="1"/>
  <c r="H278" s="1"/>
  <c r="H277" s="1"/>
  <c r="H353"/>
  <c r="H352" s="1"/>
  <c r="I370"/>
  <c r="I378"/>
  <c r="I377" s="1"/>
  <c r="I376" s="1"/>
  <c r="I375" s="1"/>
  <c r="I374" s="1"/>
  <c r="I568"/>
  <c r="I567" s="1"/>
  <c r="H576"/>
  <c r="H604"/>
  <c r="H630"/>
  <c r="H629" s="1"/>
  <c r="H628" s="1"/>
  <c r="H627" s="1"/>
  <c r="H626" s="1"/>
  <c r="I630"/>
  <c r="I629" s="1"/>
  <c r="I628" s="1"/>
  <c r="I627" s="1"/>
  <c r="I626" s="1"/>
  <c r="H667"/>
  <c r="H757"/>
  <c r="H767"/>
  <c r="H795"/>
  <c r="H794" s="1"/>
  <c r="H793" s="1"/>
  <c r="H908"/>
  <c r="H907" s="1"/>
  <c r="H906" s="1"/>
  <c r="H905" s="1"/>
  <c r="I908"/>
  <c r="I907" s="1"/>
  <c r="I906" s="1"/>
  <c r="I905" s="1"/>
  <c r="J908"/>
  <c r="J907" s="1"/>
  <c r="J906" s="1"/>
  <c r="J905" s="1"/>
  <c r="J31"/>
  <c r="J30" s="1"/>
  <c r="J29" s="1"/>
  <c r="J28" s="1"/>
  <c r="J280"/>
  <c r="J279" s="1"/>
  <c r="J278" s="1"/>
  <c r="J277" s="1"/>
  <c r="H378"/>
  <c r="H377" s="1"/>
  <c r="H376" s="1"/>
  <c r="H375" s="1"/>
  <c r="H374" s="1"/>
  <c r="I471"/>
  <c r="H594"/>
  <c r="H593" s="1"/>
  <c r="H592" s="1"/>
  <c r="H591" s="1"/>
  <c r="H620"/>
  <c r="H619" s="1"/>
  <c r="H618" s="1"/>
  <c r="H617" s="1"/>
  <c r="H616" s="1"/>
  <c r="J630"/>
  <c r="J629" s="1"/>
  <c r="J628" s="1"/>
  <c r="J627" s="1"/>
  <c r="J626" s="1"/>
  <c r="I660"/>
  <c r="I767"/>
  <c r="I815"/>
  <c r="I814" s="1"/>
  <c r="I813" s="1"/>
  <c r="I110"/>
  <c r="J110"/>
  <c r="I212"/>
  <c r="I211" s="1"/>
  <c r="I210" s="1"/>
  <c r="I209" s="1"/>
  <c r="I197" s="1"/>
  <c r="H255"/>
  <c r="H254" s="1"/>
  <c r="H253" s="1"/>
  <c r="I263"/>
  <c r="I262" s="1"/>
  <c r="I261" s="1"/>
  <c r="I260" s="1"/>
  <c r="I280"/>
  <c r="I279" s="1"/>
  <c r="I278" s="1"/>
  <c r="I277" s="1"/>
  <c r="I309"/>
  <c r="I308" s="1"/>
  <c r="H364"/>
  <c r="H363" s="1"/>
  <c r="L363" s="1"/>
  <c r="J476"/>
  <c r="J757"/>
  <c r="H815"/>
  <c r="H814" s="1"/>
  <c r="H813" s="1"/>
  <c r="J487"/>
  <c r="I559"/>
  <c r="I558" s="1"/>
  <c r="J594"/>
  <c r="J593" s="1"/>
  <c r="J592" s="1"/>
  <c r="I38"/>
  <c r="I48"/>
  <c r="J117"/>
  <c r="J109" s="1"/>
  <c r="J108" s="1"/>
  <c r="J107" s="1"/>
  <c r="I487"/>
  <c r="H559"/>
  <c r="H558" s="1"/>
  <c r="J21"/>
  <c r="J364"/>
  <c r="J363" s="1"/>
  <c r="H370"/>
  <c r="H409"/>
  <c r="J620"/>
  <c r="J619" s="1"/>
  <c r="J618" s="1"/>
  <c r="J617" s="1"/>
  <c r="J616" s="1"/>
  <c r="H674"/>
  <c r="H706"/>
  <c r="I844"/>
  <c r="J71"/>
  <c r="J70" s="1"/>
  <c r="H471"/>
  <c r="H957"/>
  <c r="H956" s="1"/>
  <c r="H955" s="1"/>
  <c r="H954" s="1"/>
  <c r="J237"/>
  <c r="J236"/>
  <c r="J235" s="1"/>
  <c r="I237"/>
  <c r="I236"/>
  <c r="I235" s="1"/>
  <c r="H309"/>
  <c r="H308" s="1"/>
  <c r="H71"/>
  <c r="H70" s="1"/>
  <c r="J303"/>
  <c r="J302" s="1"/>
  <c r="J301" s="1"/>
  <c r="I335"/>
  <c r="I334" s="1"/>
  <c r="J335"/>
  <c r="J334" s="1"/>
  <c r="J388"/>
  <c r="J387" s="1"/>
  <c r="J386" s="1"/>
  <c r="J385" s="1"/>
  <c r="J384" s="1"/>
  <c r="J383" s="1"/>
  <c r="H394"/>
  <c r="I421"/>
  <c r="H421"/>
  <c r="I440"/>
  <c r="I439" s="1"/>
  <c r="H492"/>
  <c r="I492"/>
  <c r="J492"/>
  <c r="J559"/>
  <c r="J558" s="1"/>
  <c r="J568"/>
  <c r="J567" s="1"/>
  <c r="H568"/>
  <c r="H567" s="1"/>
  <c r="I594"/>
  <c r="I593" s="1"/>
  <c r="I592" s="1"/>
  <c r="J640"/>
  <c r="J639" s="1"/>
  <c r="J638" s="1"/>
  <c r="J637" s="1"/>
  <c r="H802"/>
  <c r="H801" s="1"/>
  <c r="H800" s="1"/>
  <c r="J39"/>
  <c r="J48"/>
  <c r="H110"/>
  <c r="H212"/>
  <c r="H211" s="1"/>
  <c r="H210" s="1"/>
  <c r="H209" s="1"/>
  <c r="H197" s="1"/>
  <c r="I303"/>
  <c r="I302" s="1"/>
  <c r="I301" s="1"/>
  <c r="I353"/>
  <c r="I352" s="1"/>
  <c r="J353"/>
  <c r="J352" s="1"/>
  <c r="J409"/>
  <c r="J547"/>
  <c r="I620"/>
  <c r="I619" s="1"/>
  <c r="I618" s="1"/>
  <c r="I617" s="1"/>
  <c r="I616" s="1"/>
  <c r="I640"/>
  <c r="I639" s="1"/>
  <c r="I638" s="1"/>
  <c r="I637" s="1"/>
  <c r="I667"/>
  <c r="J667"/>
  <c r="J691"/>
  <c r="I757"/>
  <c r="J816"/>
  <c r="J844"/>
  <c r="H844"/>
  <c r="I409"/>
  <c r="I802"/>
  <c r="I801" s="1"/>
  <c r="I800" s="1"/>
  <c r="H48"/>
  <c r="H117"/>
  <c r="I117"/>
  <c r="I109" s="1"/>
  <c r="I108" s="1"/>
  <c r="I107" s="1"/>
  <c r="I248"/>
  <c r="I247" s="1"/>
  <c r="I246" s="1"/>
  <c r="H476"/>
  <c r="I476"/>
  <c r="J650"/>
  <c r="H650"/>
  <c r="I674"/>
  <c r="J674"/>
  <c r="H691"/>
  <c r="I706"/>
  <c r="J706"/>
  <c r="H721"/>
  <c r="I721"/>
  <c r="J721"/>
  <c r="J795"/>
  <c r="J794" s="1"/>
  <c r="J793" s="1"/>
  <c r="J802"/>
  <c r="J801" s="1"/>
  <c r="J800" s="1"/>
  <c r="H921"/>
  <c r="H920" s="1"/>
  <c r="H919" s="1"/>
  <c r="H918" s="1"/>
  <c r="I921"/>
  <c r="I920" s="1"/>
  <c r="I919" s="1"/>
  <c r="I918" s="1"/>
  <c r="I984"/>
  <c r="I983" s="1"/>
  <c r="I982" s="1"/>
  <c r="I981" s="1"/>
  <c r="I974" s="1"/>
  <c r="J984"/>
  <c r="J983" s="1"/>
  <c r="J982" s="1"/>
  <c r="J981" s="1"/>
  <c r="J974" s="1"/>
  <c r="J576"/>
  <c r="J604"/>
  <c r="J590" s="1"/>
  <c r="H237"/>
  <c r="H236"/>
  <c r="H235" s="1"/>
  <c r="J18"/>
  <c r="I576"/>
  <c r="I604"/>
  <c r="I590" s="1"/>
  <c r="J767"/>
  <c r="J395"/>
  <c r="I126" l="1"/>
  <c r="I125" s="1"/>
  <c r="I124" s="1"/>
  <c r="I103" s="1"/>
  <c r="I158"/>
  <c r="I157" s="1"/>
  <c r="I156" s="1"/>
  <c r="I147" s="1"/>
  <c r="H385"/>
  <c r="H384" s="1"/>
  <c r="H383" s="1"/>
  <c r="L383" s="1"/>
  <c r="J158"/>
  <c r="J157" s="1"/>
  <c r="J156" s="1"/>
  <c r="J147" s="1"/>
  <c r="J300"/>
  <c r="J270" s="1"/>
  <c r="I245"/>
  <c r="I228" s="1"/>
  <c r="H300"/>
  <c r="H270" s="1"/>
  <c r="H792"/>
  <c r="H791" s="1"/>
  <c r="J518"/>
  <c r="J517" s="1"/>
  <c r="J516" s="1"/>
  <c r="H158"/>
  <c r="H157" s="1"/>
  <c r="H156" s="1"/>
  <c r="L156" s="1"/>
  <c r="J245"/>
  <c r="J228" s="1"/>
  <c r="H590"/>
  <c r="I792"/>
  <c r="I791" s="1"/>
  <c r="I351"/>
  <c r="I350" s="1"/>
  <c r="I349" s="1"/>
  <c r="I348" s="1"/>
  <c r="I54"/>
  <c r="I53" s="1"/>
  <c r="H54"/>
  <c r="H53" s="1"/>
  <c r="H823"/>
  <c r="H822" s="1"/>
  <c r="H821" s="1"/>
  <c r="H820" s="1"/>
  <c r="H28"/>
  <c r="L28" s="1"/>
  <c r="J333"/>
  <c r="H331"/>
  <c r="L331" s="1"/>
  <c r="I333"/>
  <c r="J823"/>
  <c r="J822" s="1"/>
  <c r="J821" s="1"/>
  <c r="J820" s="1"/>
  <c r="H126"/>
  <c r="H125" s="1"/>
  <c r="H124" s="1"/>
  <c r="L124" s="1"/>
  <c r="H245"/>
  <c r="H228" s="1"/>
  <c r="H106"/>
  <c r="H105" s="1"/>
  <c r="H104" s="1"/>
  <c r="J756"/>
  <c r="I28"/>
  <c r="I557"/>
  <c r="I556" s="1"/>
  <c r="J351"/>
  <c r="J350" s="1"/>
  <c r="J349" s="1"/>
  <c r="J348" s="1"/>
  <c r="I300"/>
  <c r="I270" s="1"/>
  <c r="H756"/>
  <c r="J126"/>
  <c r="J125" s="1"/>
  <c r="J124" s="1"/>
  <c r="J103" s="1"/>
  <c r="J917"/>
  <c r="J916" s="1"/>
  <c r="I756"/>
  <c r="H557"/>
  <c r="H556" s="1"/>
  <c r="H408"/>
  <c r="H407" s="1"/>
  <c r="H406" s="1"/>
  <c r="L406" s="1"/>
  <c r="J649"/>
  <c r="J648" s="1"/>
  <c r="H351"/>
  <c r="H350" s="1"/>
  <c r="H349" s="1"/>
  <c r="H348" s="1"/>
  <c r="I823"/>
  <c r="I822" s="1"/>
  <c r="I821" s="1"/>
  <c r="I820" s="1"/>
  <c r="J792"/>
  <c r="J791" s="1"/>
  <c r="I649"/>
  <c r="I648" s="1"/>
  <c r="I447"/>
  <c r="I446" s="1"/>
  <c r="I445" s="1"/>
  <c r="I106"/>
  <c r="I105" s="1"/>
  <c r="I104" s="1"/>
  <c r="I917"/>
  <c r="I916" s="1"/>
  <c r="J106"/>
  <c r="J105" s="1"/>
  <c r="J104" s="1"/>
  <c r="H447"/>
  <c r="H446" s="1"/>
  <c r="H445" s="1"/>
  <c r="L445" s="1"/>
  <c r="J54"/>
  <c r="J53" s="1"/>
  <c r="J17" s="1"/>
  <c r="I690"/>
  <c r="H649"/>
  <c r="H648" s="1"/>
  <c r="H917"/>
  <c r="I408"/>
  <c r="I407" s="1"/>
  <c r="I406" s="1"/>
  <c r="H518"/>
  <c r="H517" s="1"/>
  <c r="H516" s="1"/>
  <c r="J447"/>
  <c r="J446" s="1"/>
  <c r="J445" s="1"/>
  <c r="J557"/>
  <c r="J556" s="1"/>
  <c r="H690"/>
  <c r="J408"/>
  <c r="J407" s="1"/>
  <c r="J406" s="1"/>
  <c r="J690"/>
  <c r="I331" l="1"/>
  <c r="I332"/>
  <c r="J331"/>
  <c r="J332"/>
  <c r="H647"/>
  <c r="H636" s="1"/>
  <c r="J647"/>
  <c r="J636" s="1"/>
  <c r="I636"/>
  <c r="I647"/>
  <c r="H147"/>
  <c r="I17"/>
  <c r="I16" s="1"/>
  <c r="H103"/>
  <c r="H17"/>
  <c r="I790"/>
  <c r="H790"/>
  <c r="J790"/>
  <c r="I689"/>
  <c r="I688" s="1"/>
  <c r="I687" s="1"/>
  <c r="J689"/>
  <c r="J688" s="1"/>
  <c r="J687" s="1"/>
  <c r="H405"/>
  <c r="H404" s="1"/>
  <c r="L404" s="1"/>
  <c r="H689"/>
  <c r="H688" s="1"/>
  <c r="H687" s="1"/>
  <c r="L348"/>
  <c r="I405"/>
  <c r="I404" s="1"/>
  <c r="J16"/>
  <c r="H916"/>
  <c r="J405"/>
  <c r="J404" s="1"/>
  <c r="H615" l="1"/>
  <c r="L615" s="1"/>
  <c r="J615"/>
  <c r="J989" s="1"/>
  <c r="I615"/>
  <c r="I989" s="1"/>
  <c r="H16"/>
  <c r="L16" s="1"/>
  <c r="L916"/>
  <c r="L989" l="1"/>
  <c r="L994" s="1"/>
  <c r="H989"/>
  <c r="D58" i="20" l="1"/>
  <c r="F60" i="14" l="1"/>
  <c r="E60"/>
  <c r="D60"/>
  <c r="F58"/>
  <c r="E58"/>
  <c r="D58"/>
  <c r="F54"/>
  <c r="E54"/>
  <c r="D54"/>
  <c r="F49"/>
  <c r="E49"/>
  <c r="D49"/>
  <c r="F46"/>
  <c r="E46"/>
  <c r="D46"/>
  <c r="F39"/>
  <c r="E39"/>
  <c r="D39"/>
  <c r="F34"/>
  <c r="E34"/>
  <c r="D34"/>
  <c r="F30"/>
  <c r="E30"/>
  <c r="D30"/>
  <c r="F27"/>
  <c r="E27"/>
  <c r="D27"/>
  <c r="F25"/>
  <c r="E25"/>
  <c r="D25"/>
  <c r="F17"/>
  <c r="E17"/>
  <c r="D17"/>
  <c r="E62" l="1"/>
  <c r="D62"/>
  <c r="F62"/>
</calcChain>
</file>

<file path=xl/comments1.xml><?xml version="1.0" encoding="utf-8"?>
<comments xmlns="http://schemas.openxmlformats.org/spreadsheetml/2006/main">
  <authors>
    <author>Автор</author>
  </authors>
  <commentList>
    <comment ref="H70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32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<sst xmlns="http://schemas.openxmlformats.org/spreadsheetml/2006/main" count="8081" uniqueCount="925">
  <si>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</si>
  <si>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</si>
  <si>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</si>
  <si>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</si>
  <si>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</si>
  <si>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</si>
  <si>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</si>
  <si>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0130110690</t>
  </si>
  <si>
    <t>Повышение заработной платы педагогическим работникам муниципальных организаций дополнительного образования</t>
  </si>
  <si>
    <t>01301S0690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</si>
  <si>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</si>
  <si>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0200000000</t>
  </si>
  <si>
    <t>МП «Развитие отрасли «Культура» Конаковского муниципального округа Тверской области" на 2024-2028 годы</t>
  </si>
  <si>
    <t>0210000000</t>
  </si>
  <si>
    <t>Подпрограмма 1 «Сохранение и развитие культурного потенциала Конаковского муниципального округа»</t>
  </si>
  <si>
    <t>0210300000</t>
  </si>
  <si>
    <t>Задача 3 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</si>
  <si>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</si>
  <si>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</si>
  <si>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 xml:space="preserve">Профессиональная подготовка, переподготовка и повышение квалификации </t>
  </si>
  <si>
    <t>0210320020</t>
  </si>
  <si>
    <t>0810120020</t>
  </si>
  <si>
    <t>Профессиональная подготовка, переподготовка и повышение квалификации</t>
  </si>
  <si>
    <t xml:space="preserve">Молодежная политика 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</si>
  <si>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</si>
  <si>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</si>
  <si>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</si>
  <si>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Поддержка эффективных моделей и форм вовлечения молодежи в трудовую деятельность</t>
  </si>
  <si>
    <t>0610120030</t>
  </si>
  <si>
    <t xml:space="preserve">Расходы на содержание МКУ ЦМП "Иволга" </t>
  </si>
  <si>
    <t>Другие вопросы в области образования</t>
  </si>
  <si>
    <t>0810210510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</si>
  <si>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</si>
  <si>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</si>
  <si>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</si>
  <si>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</si>
  <si>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</si>
  <si>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</si>
  <si>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</si>
  <si>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0210120020</t>
  </si>
  <si>
    <t xml:space="preserve">Библиотечное обслуживание муниципальными казенными учреждениями культуры </t>
  </si>
  <si>
    <t>0210110680</t>
  </si>
  <si>
    <t>Повышение заработной платы работникам муниципальных библиотек за счет средств областного бюджета</t>
  </si>
  <si>
    <t>02101S0680</t>
  </si>
  <si>
    <t>Повышение заработной платы работникам библиотек Конаковского муниципального округа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</si>
  <si>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</si>
  <si>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</si>
  <si>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</si>
  <si>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</si>
  <si>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0210220020</t>
  </si>
  <si>
    <t xml:space="preserve">Культурно-досуговое обслуживание муниципальными  казенными учреждениями культуры </t>
  </si>
  <si>
    <t>0210220030</t>
  </si>
  <si>
    <t>Проведение ремонтных работ и противопожарных мероприятий в  учреждениях культуры</t>
  </si>
  <si>
    <t>0210210680</t>
  </si>
  <si>
    <t>Повышение заработной платы работникам культурно-досуговых учреждений 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</si>
  <si>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</si>
  <si>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муниципального округа</t>
  </si>
  <si>
    <t>0210400000</t>
  </si>
  <si>
    <t>Задача 4 "Реализация социально-значимых проектов в сфере культуры"</t>
  </si>
  <si>
    <t>0210420010</t>
  </si>
  <si>
    <t>0210500000</t>
  </si>
  <si>
    <t>Задача 5 «Развитие парков культуры и отдыха»</t>
  </si>
  <si>
    <t>0210520010</t>
  </si>
  <si>
    <t>Обеспечение деятельности парков культуры и отдыха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</si>
  <si>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</si>
  <si>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</si>
  <si>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</si>
  <si>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</si>
  <si>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Задача 3 «Содействие развитию проектов поддержки местных инициатив»</t>
  </si>
  <si>
    <t>Другие вопросы в области культуры, кинематографии</t>
  </si>
  <si>
    <t>0290000000</t>
  </si>
  <si>
    <t>0290100000</t>
  </si>
  <si>
    <t xml:space="preserve">Задача 1"Руководство и управление в сфере установленных функций" </t>
  </si>
  <si>
    <t>Социальная политика</t>
  </si>
  <si>
    <t>Пенсионное обеспечение</t>
  </si>
  <si>
    <t>0810120040</t>
  </si>
  <si>
    <t>Доплаты к пенсиям муниципальных служащих муниципального округа</t>
  </si>
  <si>
    <t>300</t>
  </si>
  <si>
    <t>Социальное обеспечение населения</t>
  </si>
  <si>
    <t>0810210560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</si>
  <si>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</si>
  <si>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</si>
  <si>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1010400000</t>
  </si>
  <si>
    <t>Задача 4 «Обеспечение жильем отдельных категорий граждан»</t>
  </si>
  <si>
    <t>1010420040</t>
  </si>
  <si>
    <t>Улучшение жилищных условий граждан, проживающих на сельских территориях</t>
  </si>
  <si>
    <t>Охрана семьи и детства</t>
  </si>
  <si>
    <t>МП «Молодежь Конаковского муниципального округа Тверской области» на 2024-2028 годы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</si>
  <si>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</si>
  <si>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</si>
  <si>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</si>
  <si>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</si>
  <si>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08102R0820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</si>
  <si>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</si>
  <si>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08102Д0820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</si>
  <si>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</si>
  <si>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10104S0290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</si>
  <si>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</si>
  <si>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Другие вопросы в области социальной политики</t>
  </si>
  <si>
    <t>0510100000</t>
  </si>
  <si>
    <t>Задача 1 «Содействие развитию институтов гражданского общества в Конаковском муниципальном округе»</t>
  </si>
  <si>
    <t>0510120010</t>
  </si>
  <si>
    <t>Осуществление ежегодной денежной выплаты гражданам, удостоенным звания "Почетный гражданин"</t>
  </si>
  <si>
    <t>0510120030</t>
  </si>
  <si>
    <t>Субсидия Конаковской районной общественной организации ветеранов (пенсионеров) войны, труда, Вооруженных сил и правоохранительных органов</t>
  </si>
  <si>
    <t>0510120040</t>
  </si>
  <si>
    <t>Субсидия Конаковской районной  организации Тверской  областной организации общероссийской общественной организации "Всероссийское общество инвалидов"</t>
  </si>
  <si>
    <t>Физическая культура и спорт</t>
  </si>
  <si>
    <t>Физическая культура</t>
  </si>
  <si>
    <t>0400000000</t>
  </si>
  <si>
    <t>МП " Физическая культура и спорт в Конаковском муниципальном округе Тверской области" на 2024-2028 годы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</si>
  <si>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</si>
  <si>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</si>
  <si>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</si>
  <si>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</si>
  <si>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0420120020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</si>
  <si>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</si>
  <si>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Массовый спорт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</si>
  <si>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</si>
  <si>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</si>
  <si>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</si>
  <si>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</si>
  <si>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</si>
  <si>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</si>
  <si>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0410120020</t>
  </si>
  <si>
    <t>Участие спортсменов  в спортивно-массовых мероприятиях, турнирах и официальных соревнованиях</t>
  </si>
  <si>
    <t>0410120030</t>
  </si>
  <si>
    <t>Создание условий для занятий физической культурой и спортом на базе спортивных сооружений муниципального округа</t>
  </si>
  <si>
    <t>0420120030</t>
  </si>
  <si>
    <t>Стимулирование деятельности. Приобретение призов для награждения лучших спортсменов  по итогам года</t>
  </si>
  <si>
    <t>Спорт высших достижений</t>
  </si>
  <si>
    <t>0420200000</t>
  </si>
  <si>
    <t xml:space="preserve">Задача 2. Реализация муниципального проекта "Спорт-норма жизни". </t>
  </si>
  <si>
    <t>04202S0480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</si>
  <si>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</si>
  <si>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Средства массовой информации</t>
  </si>
  <si>
    <t>Другие вопросы в области средств массовой информации</t>
  </si>
  <si>
    <t>0510200000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</si>
  <si>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</si>
  <si>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05102S0320</t>
  </si>
  <si>
    <t>Реализация расходных обязательств  по поддержке редакций газет за счет средств местного бюджета</t>
  </si>
  <si>
    <t>0510220020</t>
  </si>
  <si>
    <t>Размещение в  средствах массовой информации материалов, освещающих деятельность Администрации Конаковского муниципального округа</t>
  </si>
  <si>
    <t>0510210320</t>
  </si>
  <si>
    <t>Реализация расходных обязательств по поддержке редакций газет за счет средств областного бюджета</t>
  </si>
  <si>
    <t>Дума Конаковского муниципального округа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</si>
  <si>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</si>
  <si>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</si>
  <si>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</si>
  <si>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</si>
  <si>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9990020140</t>
  </si>
  <si>
    <t>Обеспечение деятельности работников представительных органов муниципального округа, не являющихся муниципальными служащими</t>
  </si>
  <si>
    <t>Комитет по управлению имуществом и земельным отношениям Администрации Конаковского муниципального округа</t>
  </si>
  <si>
    <t>1110120020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</si>
  <si>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</si>
  <si>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1110200000</t>
  </si>
  <si>
    <t>Задача  2 «Повышение эффективности использования муниципального имущества»</t>
  </si>
  <si>
    <t>1110220010</t>
  </si>
  <si>
    <t>Расходы на определение рыночной стоимости имущества</t>
  </si>
  <si>
    <t>1190000000</t>
  </si>
  <si>
    <t>1190100000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</si>
  <si>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</si>
  <si>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</si>
  <si>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</si>
  <si>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1120120010</t>
  </si>
  <si>
    <t>Формирование земельных участков для предоставления гражданам, имеющим трех и более детей</t>
  </si>
  <si>
    <t>1120120020</t>
  </si>
  <si>
    <t>Расходы на осуществление работ по образованию земельных участков</t>
  </si>
  <si>
    <t>Управление финансов Администрации Конаковского муниципального округа</t>
  </si>
  <si>
    <t>0890120030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</si>
  <si>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</si>
  <si>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</si>
  <si>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9940000000</t>
  </si>
  <si>
    <t>Отдельные мероприятия не включенные в муниципальные программы за счет средств местного бюджета</t>
  </si>
  <si>
    <t>9940020020</t>
  </si>
  <si>
    <t>Процентные платежи по долговым обязательствам муниципального округа</t>
  </si>
  <si>
    <t>700</t>
  </si>
  <si>
    <t xml:space="preserve">Обслуживание  государственного (муниципального) долга </t>
  </si>
  <si>
    <t>Управление образования Администрации Конаковского муниципального округа</t>
  </si>
  <si>
    <t>Дошкольное образование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</si>
  <si>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</si>
  <si>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</si>
  <si>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</si>
  <si>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</si>
  <si>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</si>
  <si>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</si>
  <si>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0110120020</t>
  </si>
  <si>
    <t>Организация питания детей в дошкольных образовательных учреждениях</t>
  </si>
  <si>
    <t>0110120040</t>
  </si>
  <si>
    <t>Обеспечение антитеррористической защищенности образовательных учреждений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</si>
  <si>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</si>
  <si>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</si>
  <si>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</si>
  <si>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</si>
  <si>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</si>
  <si>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</si>
  <si>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</si>
  <si>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</si>
  <si>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0110320020</t>
  </si>
  <si>
    <t>Проведение муниципального конкурса "Лучший участок детского сада"</t>
  </si>
  <si>
    <t>01103S1350</t>
  </si>
  <si>
    <t xml:space="preserve"> Оснащение муниципальных дошкольных образовательных  организаций уличными игровыми комплексами </t>
  </si>
  <si>
    <t>0110311350</t>
  </si>
  <si>
    <t>Оснащение муниципальных дошкольных образовательных организаций уличными игровыми комплексами за счет средств областного бюджета</t>
  </si>
  <si>
    <t>0110311040</t>
  </si>
  <si>
    <t>Укрепление материально-технической базы муниципальных дошкольных образовательных организаций за счет средств областного бюджета</t>
  </si>
  <si>
    <t>01103S1040</t>
  </si>
  <si>
    <t>Укрепление материально-технической базы муниципальных дошкольных образовательных организаций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</si>
  <si>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</si>
  <si>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</si>
  <si>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</si>
  <si>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</si>
  <si>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</si>
  <si>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</si>
  <si>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</si>
  <si>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</si>
  <si>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</si>
  <si>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</si>
  <si>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</si>
  <si>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</si>
  <si>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</si>
  <si>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</si>
  <si>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</si>
  <si>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</si>
  <si>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</si>
  <si>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</si>
  <si>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</si>
  <si>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</si>
  <si>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</si>
  <si>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</si>
  <si>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0120420040</t>
  </si>
  <si>
    <t>Обеспечение бесплатным питанием обучающихся с ОВЗ, получающих образование на дому</t>
  </si>
  <si>
    <t>0120420050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</si>
  <si>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</si>
  <si>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</si>
  <si>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</si>
  <si>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</si>
  <si>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</si>
  <si>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</si>
  <si>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средств бюджета Конаковского муниципального округа</t>
  </si>
  <si>
    <t>Задача 6 "Патриотическое  воспитание детей и подростков"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</si>
  <si>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</si>
  <si>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Дополнительное образование детей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</si>
  <si>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</si>
  <si>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</si>
  <si>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</si>
  <si>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</si>
  <si>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 xml:space="preserve">0130120070
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</si>
  <si>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</si>
  <si>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0130120080
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</si>
  <si>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</si>
  <si>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</si>
  <si>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</si>
  <si>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</si>
  <si>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</si>
  <si>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</si>
  <si>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</si>
  <si>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</si>
  <si>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</si>
  <si>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</si>
  <si>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</si>
  <si>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</si>
  <si>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</si>
  <si>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</si>
  <si>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</si>
  <si>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</si>
  <si>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</si>
  <si>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</si>
  <si>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0150120010</t>
  </si>
  <si>
    <t>Прочие расходы на организацию отдыха детей в каникулярное время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</si>
  <si>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</si>
  <si>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</si>
  <si>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</si>
  <si>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</si>
  <si>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</si>
  <si>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</si>
  <si>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</si>
  <si>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</si>
  <si>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</si>
  <si>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>0190120020</t>
  </si>
  <si>
    <t>0190120030</t>
  </si>
  <si>
    <t>Расходы, связанные с проведением мероприятий и прочие расходы</t>
  </si>
  <si>
    <t>0190120040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</si>
  <si>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</si>
  <si>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</si>
  <si>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</si>
  <si>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0420120010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</si>
  <si>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</si>
  <si>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0130120050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</si>
  <si>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</si>
  <si>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Задача 2 "Реализация муниципального проекта "Спорт-норма жизни"</t>
  </si>
  <si>
    <t>Управление территориями Конаковского муниципального округа Тверской области</t>
  </si>
  <si>
    <t>Управление культуры Администрации Конаковского муниципального округа</t>
  </si>
  <si>
    <t>Управление жилищно-коммунального хозяйства Конаковского муниципального округа Тверской области</t>
  </si>
  <si>
    <t>1090120030</t>
  </si>
  <si>
    <t>ИТОГО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</si>
  <si>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муниципального округа</t>
  </si>
  <si>
    <t>01201S0440</t>
  </si>
  <si>
    <t>Прочие расходы в целях реализации программ поддержки местных инициатив в Конаковском муниципальном округе</t>
  </si>
  <si>
    <t xml:space="preserve">    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</si>
  <si>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</si>
  <si>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Субсидия Муниципальному унитарному предприятию "Завидово" в целях финансового обеспечения части затрат в связи с оказанием услуг по теплоснабжению, водоснабжению и водопотреблению</t>
  </si>
  <si>
    <t>Приложение 4</t>
  </si>
  <si>
    <t>1</t>
  </si>
  <si>
    <t>2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</si>
  <si>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</si>
  <si>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 xml:space="preserve">Культура, кинематография </t>
  </si>
  <si>
    <t xml:space="preserve">Физическая культура </t>
  </si>
  <si>
    <t>ВСЕГО</t>
  </si>
  <si>
    <t>ГРБС</t>
  </si>
  <si>
    <t>МУНИЦИПАЛЬНЫЕ ПРОГРАММЫ</t>
  </si>
  <si>
    <t>Управление образования  Администрации Конаковского муниципального округа</t>
  </si>
  <si>
    <t>МП «Развитие отрасли «Культура»  Конаковского муниципального округа Тверской области" на 2024-2028 годы</t>
  </si>
  <si>
    <t>601</t>
  </si>
  <si>
    <t>675</t>
  </si>
  <si>
    <t>МП "Муниципальное управление Конаковского муниципального округа Тверской области" на 2024-2028</t>
  </si>
  <si>
    <t xml:space="preserve"> "МП "Комплексное  развитие систем коммунальной инфраструктуры Конаковского муниципального округа Тверской области " " на 2024-2028 годы</t>
  </si>
  <si>
    <t>0910120070</t>
  </si>
  <si>
    <t>Приобретение и установка знаков туристической навигации</t>
  </si>
  <si>
    <t>06102S0670</t>
  </si>
  <si>
    <t>05102S0490</t>
  </si>
  <si>
    <t xml:space="preserve">Развитие материально-технической базы редакций районных и городских газет за счет средств местного бюджета </t>
  </si>
  <si>
    <t>0410120050</t>
  </si>
  <si>
    <t>Обеспечение деятельности  МКУ "Спортивный Центр"</t>
  </si>
  <si>
    <t xml:space="preserve">Реализация мероприятий по обращениям, поступающим к депутатам Думы Конаковского муниципального округа </t>
  </si>
  <si>
    <t>9930000000</t>
  </si>
  <si>
    <t>9930020010</t>
  </si>
  <si>
    <t xml:space="preserve">Расходы не включенные в муниципальные программы на реализацию мероприятий по обращениям, поступающим к депутатам Думы Конаковского муниципального округа </t>
  </si>
  <si>
    <t>Дополнительное образование</t>
  </si>
  <si>
    <t>0290120020</t>
  </si>
  <si>
    <t>0290120010</t>
  </si>
  <si>
    <t>0290120030</t>
  </si>
  <si>
    <t>1010220190</t>
  </si>
  <si>
    <t>0610120060</t>
  </si>
  <si>
    <t>Обустройство и восстановление воинских захоронений  и мемориальных сооружений</t>
  </si>
  <si>
    <t>1210120050</t>
  </si>
  <si>
    <t>Обеспечение деятельности МБУ "Конаковский бор"</t>
  </si>
  <si>
    <t>1210120060</t>
  </si>
  <si>
    <t>2027 год</t>
  </si>
  <si>
    <t>031029Д015</t>
  </si>
  <si>
    <t>031029Д099</t>
  </si>
  <si>
    <t>031039Д014</t>
  </si>
  <si>
    <t>03103SД014</t>
  </si>
  <si>
    <t>031039Д096</t>
  </si>
  <si>
    <t>031049Д201</t>
  </si>
  <si>
    <t>03104SД201</t>
  </si>
  <si>
    <t>Задача 4 «Содействие развитию проектов поддержки местных инициатив»</t>
  </si>
  <si>
    <t>101029Т099</t>
  </si>
  <si>
    <t>101029Т098</t>
  </si>
  <si>
    <t>101029Т097</t>
  </si>
  <si>
    <t>0110400000</t>
  </si>
  <si>
    <t>012Ю651790</t>
  </si>
  <si>
    <t>012Ю653031</t>
  </si>
  <si>
    <t>0120800000</t>
  </si>
  <si>
    <t>0130300000</t>
  </si>
  <si>
    <t>Задача 6 «Содействие развитию проектов поддержки местных инициатив»</t>
  </si>
  <si>
    <t>0210600000</t>
  </si>
  <si>
    <t>0210620010</t>
  </si>
  <si>
    <t>Распределение бюджетных ассигнований   бюджета Конаковского округа по разделам и подразделам классификации расходов бюджетов на 2025 год и на плановый период 2026 и 2027 годов</t>
  </si>
  <si>
    <t>Объем бюджетных ассигнований  на финансовое обеспечение реализации  муниципальных программ и не программных направлений деятельности в разрезе главных распорядителей бюджетных средств на 2025 год и на плановый период 2026 и 2027 годов</t>
  </si>
  <si>
    <t>Обеспечение многодетных семей источниками водоснабжения и водоотведения</t>
  </si>
  <si>
    <t>031029Д899</t>
  </si>
  <si>
    <t>031049Д299</t>
  </si>
  <si>
    <t>031069Д095</t>
  </si>
  <si>
    <t>Задача 8 «Содействие развитию проектов поддержки местных инициатив»</t>
  </si>
  <si>
    <t>Задача 4 "Реализация местных инициатив жителей Конаковского муниципального округа"</t>
  </si>
  <si>
    <t>1210400000</t>
  </si>
  <si>
    <t>1010220170</t>
  </si>
  <si>
    <t>1210420024</t>
  </si>
  <si>
    <t>031029Д898</t>
  </si>
  <si>
    <t>Расходы на строительство, реконструкцию и проектирование автомобильных дорог общего пользования местного значения</t>
  </si>
  <si>
    <t>Обеспечение выплат молодым семьям, за счет местного бюджета</t>
  </si>
  <si>
    <t>0310700000</t>
  </si>
  <si>
    <t>031079Д098</t>
  </si>
  <si>
    <t>122И455550</t>
  </si>
  <si>
    <t>Субсидия Муниципальному унитарному предприятию «Теплоэнерго» в целях погашения просроченной задолженности за энергоресурсы</t>
  </si>
  <si>
    <t>1010220200</t>
  </si>
  <si>
    <t>Задача 7 "Развитие транспортной инфраструктуры на территории Конаковского муниципального округа"</t>
  </si>
  <si>
    <t>122И400000</t>
  </si>
  <si>
    <t>012Ю600000</t>
  </si>
  <si>
    <t>4</t>
  </si>
  <si>
    <t>5</t>
  </si>
  <si>
    <t>6</t>
  </si>
  <si>
    <t>10</t>
  </si>
  <si>
    <t>11</t>
  </si>
  <si>
    <t>12</t>
  </si>
  <si>
    <t>к решению Думы Конаковского</t>
  </si>
  <si>
    <t>муниципального округа</t>
  </si>
  <si>
    <t>№</t>
  </si>
  <si>
    <t>ппп</t>
  </si>
  <si>
    <t>р</t>
  </si>
  <si>
    <t>П</t>
  </si>
  <si>
    <t>КЦСР</t>
  </si>
  <si>
    <t>КВР</t>
  </si>
  <si>
    <t>Наименование</t>
  </si>
  <si>
    <t>Сумма, тыс.руб.</t>
  </si>
  <si>
    <t>Плановый период</t>
  </si>
  <si>
    <t>2025 год</t>
  </si>
  <si>
    <t>2026 год</t>
  </si>
  <si>
    <t>3</t>
  </si>
  <si>
    <t>Администрация Конаковского муниципального округа Тверской области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</si>
  <si>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</si>
  <si>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</si>
  <si>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</si>
  <si>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</si>
  <si>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</si>
  <si>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0800000000</t>
  </si>
  <si>
    <t>МП "Муниципальное управление Конаковского муниципального округа Тверской области" на 2024-2028 годы</t>
  </si>
  <si>
    <t>0890000000</t>
  </si>
  <si>
    <t>Обеспечивающая подпрограмма</t>
  </si>
  <si>
    <t>0890100000</t>
  </si>
  <si>
    <t>Задача 1 "Руководство и управление в сфере установленных функций"</t>
  </si>
  <si>
    <t>0890120010</t>
  </si>
  <si>
    <t>Обеспечение деятельности Главы Конаковского муниципального округа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</si>
  <si>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</si>
  <si>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</si>
  <si>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9900000000</t>
  </si>
  <si>
    <t>Расходы не включенные в муниципальные программы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</si>
  <si>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</si>
  <si>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</si>
  <si>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03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</si>
  <si>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</si>
  <si>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</si>
  <si>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</si>
  <si>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</si>
  <si>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</si>
  <si>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</si>
  <si>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0890120020</t>
  </si>
  <si>
    <t>Обеспечение деятельности органов управления муниципального округа</t>
  </si>
  <si>
    <t>0890120040</t>
  </si>
  <si>
    <t>Обеспечение деятельности работников органов управления муниципального округа, не являющихся муниципальными служащими</t>
  </si>
  <si>
    <t>05</t>
  </si>
  <si>
    <t>Судебная система</t>
  </si>
  <si>
    <t>0810000000</t>
  </si>
  <si>
    <t>Подпрограмма 1 "Реализация функций муниципального управления"</t>
  </si>
  <si>
    <t>0810200000</t>
  </si>
  <si>
    <t>Задача 2 "Исполнение государственных полномочий, переданных на муниципальный уровень"</t>
  </si>
  <si>
    <t>0810251200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</si>
  <si>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</si>
  <si>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</si>
  <si>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</si>
  <si>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</si>
  <si>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9920000000</t>
  </si>
  <si>
    <t xml:space="preserve">Резервные фонды исполнительных органов  </t>
  </si>
  <si>
    <t>9920020010</t>
  </si>
  <si>
    <t>Резервные фонды исполнительных органов муниципального округа</t>
  </si>
  <si>
    <t>Иные бюджетные ассигнования</t>
  </si>
  <si>
    <t>13</t>
  </si>
  <si>
    <t>Другие общегосударственные вопросы</t>
  </si>
  <si>
    <t>0810100000</t>
  </si>
  <si>
    <t>Задача 1 "Выполнение Администрацией Конаковского муниципального округа возложенных муниципальных функций"</t>
  </si>
  <si>
    <t>0810120010</t>
  </si>
  <si>
    <t>Расходы на содержание муниципальных казенных учреждений</t>
  </si>
  <si>
    <t>800</t>
  </si>
  <si>
    <t>0810120030</t>
  </si>
  <si>
    <t>Проведение значимых мероприятий и иные расходы</t>
  </si>
  <si>
    <t>0810120050</t>
  </si>
  <si>
    <t>Расходы на содержание имущества находящегося в собственности Конаковского муниципального округа</t>
  </si>
  <si>
    <t>0810210540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</si>
  <si>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</si>
  <si>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0890120050</t>
  </si>
  <si>
    <t>600</t>
  </si>
  <si>
    <t>Предоставление субсидий бюджетным, автономным учреждениям и иным некоммерческим организациям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</si>
  <si>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</si>
  <si>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</si>
  <si>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1110000000</t>
  </si>
  <si>
    <t>Подпрограмма  1.  «Управление и распоряжение муниципальным имуществом Конаковского муниципального округа»</t>
  </si>
  <si>
    <t>1110100000</t>
  </si>
  <si>
    <t>Задача  1 «Инвентаризация и содержание объектов муниципальной собственности»</t>
  </si>
  <si>
    <t>1110120010</t>
  </si>
  <si>
    <t>Расходы на изготовление технических планов и технических паспортов на объекты казны</t>
  </si>
  <si>
    <t>1110120030</t>
  </si>
  <si>
    <t>Содержание имущества казны</t>
  </si>
  <si>
    <t>1200000000</t>
  </si>
  <si>
    <t>МП "Благоустройство территории Конаковского муниципального округа Тверской области"  на 2024-2028 годы</t>
  </si>
  <si>
    <t>1290000000</t>
  </si>
  <si>
    <t>1290100000</t>
  </si>
  <si>
    <t>1290120010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</si>
  <si>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</si>
  <si>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1290120020</t>
  </si>
  <si>
    <t>Национальная оборона</t>
  </si>
  <si>
    <t>Мобилизационная и вневойсковая подготовка</t>
  </si>
  <si>
    <t>0810251180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</si>
  <si>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</si>
  <si>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Национальная безопасность и правоохранительная деятельность</t>
  </si>
  <si>
    <t>Органы юстиции</t>
  </si>
  <si>
    <t>0810259302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</si>
  <si>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</si>
  <si>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</si>
  <si>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</si>
  <si>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</si>
  <si>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</si>
  <si>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</si>
  <si>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0710100000</t>
  </si>
  <si>
    <t>Задача 1 "Предупреждение и ликвидация чрезвычайных ситуаций на территории Конаковского муниципального округа "</t>
  </si>
  <si>
    <t>0710120010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</si>
  <si>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</si>
  <si>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0710120020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</si>
  <si>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</si>
  <si>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0710120030</t>
  </si>
  <si>
    <t>Обеспечение функционирования формирований добровольных пожарных команд (дружин)</t>
  </si>
  <si>
    <t>0710200000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</si>
  <si>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</si>
  <si>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0710220010</t>
  </si>
  <si>
    <t>Обеспечение содержания системы вызовов экстренных оперативных служб по единому номеру "112"</t>
  </si>
  <si>
    <t>0710220020</t>
  </si>
  <si>
    <t>Обеспечение содержания ЕДДС Конаковского муниципального округа</t>
  </si>
  <si>
    <t>Национальная экономика</t>
  </si>
  <si>
    <t>08</t>
  </si>
  <si>
    <t>Транспорт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</si>
  <si>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</si>
  <si>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</si>
  <si>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0310000000</t>
  </si>
  <si>
    <t>Подпрограмма 1 «Развитие транспортного комплекса и дорожного хозяйства Конаковского муниципального округа"</t>
  </si>
  <si>
    <t>0310100000</t>
  </si>
  <si>
    <t>Задача 1 "Развитие внутреннего водного транспорта на территории Конаковского муниципального округа"</t>
  </si>
  <si>
    <t>0310110310</t>
  </si>
  <si>
    <t>Поддержка социальных маршрутов внутреннего водного транспорта за счет средств областного бюджета Тверской области</t>
  </si>
  <si>
    <t>03101S0310</t>
  </si>
  <si>
    <t>Поддержка социальных маршрутов внутреннего водного транспорта в рамках софинансирования за счет средств бюджета Конаковского муниципального округа</t>
  </si>
  <si>
    <t>0310120030</t>
  </si>
  <si>
    <t>Поддержка социальных маршрутов внутреннего водного транспорта  за счет средств бюджета Конаковского муниципального округа</t>
  </si>
  <si>
    <t>09</t>
  </si>
  <si>
    <t>Дорожное хозяйство (дорожные фонды)</t>
  </si>
  <si>
    <t>Подпрограмма 1 «Развитие транспортного комплекса и дорожного хозяйства Конаковского муниципального округа "</t>
  </si>
  <si>
    <t>0310200000</t>
  </si>
  <si>
    <t>Задача 2 "Содержание автомобильных дорог общего пользования Конаковского  муниципального округа"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</si>
  <si>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</si>
  <si>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</si>
  <si>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Прочие мероприятия  по организации дорожной деятельности на территории Конаковского муниципального округа</t>
  </si>
  <si>
    <t>Расходы на приобретение техники и оборудования</t>
  </si>
  <si>
    <t>0310300000</t>
  </si>
  <si>
    <t>Задача 3  "Капитальный ремонт и ремонт улично-дорожной сети"</t>
  </si>
  <si>
    <t>Капитальный ремонт и ремонт улично-дорожной сети за счет средств областного бюджета Тверской области</t>
  </si>
  <si>
    <t>Капитальный ремонт и ремонт улично-дорожной сети за счет средств бюджета Конаковского муниципального округа</t>
  </si>
  <si>
    <t xml:space="preserve">Прочие работы и услуги по ремонту улично-дорожной сети </t>
  </si>
  <si>
    <t>0310400000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</si>
  <si>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</si>
  <si>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</si>
  <si>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муниципального округа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</si>
  <si>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</si>
  <si>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</si>
  <si>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областного бюджета Тверской области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</si>
  <si>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бюджета Конаковского муниципального округа 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</si>
  <si>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</si>
  <si>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0310600000</t>
  </si>
  <si>
    <t>Задача 6 "Капитальный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</t>
  </si>
  <si>
    <t>Прочие работы и услуги по капитальному ремонту и ремонту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</si>
  <si>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Другие вопросы в области национальной экономики</t>
  </si>
  <si>
    <t>0900000000</t>
  </si>
  <si>
    <t>МП "Развитие туризма в Конаковском муниципальном округе Тверской области"  на 2024-2028 годы</t>
  </si>
  <si>
    <t>0910000000</t>
  </si>
  <si>
    <t>Подпрограмма 1 "Развитие сферы туризма и туристской деятельности в Конаковском муниципальном округе "</t>
  </si>
  <si>
    <t>0910100000</t>
  </si>
  <si>
    <t>Задача 1 "Развитие внутреннего туризма"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</si>
  <si>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</si>
  <si>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</si>
  <si>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</si>
  <si>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муниципальному округу"</t>
  </si>
  <si>
    <t>0910120040</t>
  </si>
  <si>
    <t>Организация и проведение конференций, круглых столов и прочих мероприятий</t>
  </si>
  <si>
    <t>0910120050</t>
  </si>
  <si>
    <t>Проведение конкурса "Туристический сувенир Конаковского муниципального округа"</t>
  </si>
  <si>
    <t>0910120060</t>
  </si>
  <si>
    <t>Изготовление туристических сувениров Конаковского муниципального округа</t>
  </si>
  <si>
    <t>0910200000</t>
  </si>
  <si>
    <t>Задача 2 "Продвижение Конаковского муниципального округа  на рынке организованного туризма»</t>
  </si>
  <si>
    <t>0910220010</t>
  </si>
  <si>
    <t>Ведение сайта фестиваля "ВЕРЕЩАГИН СЫРFEST"</t>
  </si>
  <si>
    <t>0910220020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</si>
  <si>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</si>
  <si>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</si>
  <si>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</si>
  <si>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1120000000</t>
  </si>
  <si>
    <t>Подпрограмма  2  «Управление и распоряжение земельными ресурсами Конаковского муниципального округа»</t>
  </si>
  <si>
    <t>1120100000</t>
  </si>
  <si>
    <t>Задача 1 «Повышение эффективности использования земельных участков, находящихся в муниципальной собственности»</t>
  </si>
  <si>
    <t>Жилищно-коммунальное хозяйство</t>
  </si>
  <si>
    <t>Жилищное хозяйство</t>
  </si>
  <si>
    <t>1000000000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</si>
  <si>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</si>
  <si>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1010000000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</si>
  <si>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</si>
  <si>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1010300000</t>
  </si>
  <si>
    <t>Задача 3 «Обеспечение содержания и ремонта муниципального жилищного фонда»</t>
  </si>
  <si>
    <t>1010320010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</si>
  <si>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</si>
  <si>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1010320020</t>
  </si>
  <si>
    <t>Ремонт и содержание жилых помещений, находящихся в собственности Конаковского муниципального округа</t>
  </si>
  <si>
    <t>Коммунальное хозяйство</t>
  </si>
  <si>
    <t>1010100000</t>
  </si>
  <si>
    <t>Задача 1"Повышение уровня газификации населенных пунктов Конаковского муниципального округа "</t>
  </si>
  <si>
    <t>1010120010</t>
  </si>
  <si>
    <t>Прочие мероприятия по объектам газоснабжения населенных пунктов Конаковского муниципального округа</t>
  </si>
  <si>
    <t>Капитальные вложения в объекты государственной (муниципальной) собственности</t>
  </si>
  <si>
    <t>10101S0100</t>
  </si>
  <si>
    <t>Развитие системы газоснабжения населенных пунктов Конаковского муниципального округа</t>
  </si>
  <si>
    <t>1010110100</t>
  </si>
  <si>
    <t>Развитие системы газоснабжения населенных пунктов Тверской области</t>
  </si>
  <si>
    <t>1010200000</t>
  </si>
  <si>
    <t>Задача 2 "Повышение  надежности инженерной инфраструктуры Конаковского муниципального округа "</t>
  </si>
  <si>
    <t>1010220010</t>
  </si>
  <si>
    <t>Субсидия Муниципальному унитарному предприятию «Водоканал» в целях финансового обеспечения части затрат  в связи с оказанием услуг по холодному водоснабжению и водоотведению</t>
  </si>
  <si>
    <t>1010220020</t>
  </si>
  <si>
    <t>Проведение капитального ремонта объектов водоснабжения и водоотведения Конаковского муниципального округа</t>
  </si>
  <si>
    <t>1010220030</t>
  </si>
  <si>
    <t>Выполнение работ по объектам водоснабжения и водоотведения в населенных пунктах Конаковского муниципального округа</t>
  </si>
  <si>
    <t>1010220050</t>
  </si>
  <si>
    <t>Содержание и ремонт объектов коммунального хозяйства</t>
  </si>
  <si>
    <t>1010220060</t>
  </si>
  <si>
    <t>Выполнение работ по объектам теплоснабжения в населенных пунктах Конаковского муниципального округа</t>
  </si>
  <si>
    <t>1010220090</t>
  </si>
  <si>
    <t xml:space="preserve">Субсидия Муниципальному унитарному предприятию «Районные тепловые сети» в целях финансового обеспечения части затрат в связи  с оказанием услуг по теплоснабжению и горячему водоснабжению населения  </t>
  </si>
  <si>
    <t>Субсидия Муниципальному унитарному предприятию «ЖЭК Редкино»  в целях финансового обеспечения части затрат в связи с оказанием услуг по теплоснабжению</t>
  </si>
  <si>
    <t>Субсидия Муниципальному унитарному предприятию «ЖКХ «Юрьево-Девичье» в целях финансового обеспечения части затрат для осуществления основной деятельности</t>
  </si>
  <si>
    <t>Благоустройство</t>
  </si>
  <si>
    <t>0600000000</t>
  </si>
  <si>
    <t>МП «Молодежь Конаковского муниципального округа Тверской области»   на 2024-2028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</si>
  <si>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</si>
  <si>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</si>
  <si>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</si>
  <si>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</si>
  <si>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1210000000</t>
  </si>
  <si>
    <t>Подпрограмма 1 "Комплексное развитие сферы благоустройства на территории Конаковского муниципального округа"</t>
  </si>
  <si>
    <t>1210100000</t>
  </si>
  <si>
    <t>Задача 1 "Обеспечение надлежащего состояния общественных территорий"</t>
  </si>
  <si>
    <t>1210120010</t>
  </si>
  <si>
    <t>Содержание общественных территорий Конаковского муниципального округа</t>
  </si>
  <si>
    <t>1210120020</t>
  </si>
  <si>
    <t>Обеспечение деятельности муниципальных бюджетных учреждений</t>
  </si>
  <si>
    <t>1210120030</t>
  </si>
  <si>
    <t>Организация и содержание мест захоронения</t>
  </si>
  <si>
    <t>1210200000</t>
  </si>
  <si>
    <t xml:space="preserve">Задача 2 «Улучшение уровня санитарного состояния Конаковского муниципального округа» </t>
  </si>
  <si>
    <t>1210220010</t>
  </si>
  <si>
    <t>Ликвидация несанкционированных свалок</t>
  </si>
  <si>
    <t>1210220020</t>
  </si>
  <si>
    <t>Обустройство и содержание мест по сбору ТКО</t>
  </si>
  <si>
    <t>1210220030</t>
  </si>
  <si>
    <t>Уничтожение борщевика Сосновского на территории Конаковского муниципального округа</t>
  </si>
  <si>
    <t>1210220040</t>
  </si>
  <si>
    <t>Иные мероприятия по улучшению санитарного состояния</t>
  </si>
  <si>
    <t>1210300000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</si>
  <si>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</si>
  <si>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1210320010</t>
  </si>
  <si>
    <t>Обеспечение уличного освещения на территории Конаковского муниципального округа</t>
  </si>
  <si>
    <t>1220000000</t>
  </si>
  <si>
    <t>Подпрограмма 2 "Повышение качества и комфорта городской среды в Конаковском муниципальном округе"</t>
  </si>
  <si>
    <t>1220100000</t>
  </si>
  <si>
    <t>Задача 1 "Комплексное благоустройство территорий Конаковского муниципального округа"</t>
  </si>
  <si>
    <t>1220120010</t>
  </si>
  <si>
    <t>Приобретение, содержание и ремонт детских и спортивных площадок</t>
  </si>
  <si>
    <t>Обустройство мест массового отдыха населения (городских парков)</t>
  </si>
  <si>
    <t>Обустройство мест массового отдыха населения (городских парков) Конаковского муниципального округа</t>
  </si>
  <si>
    <t>Прочие мероприятия по обустройству мест массового отдыха населения (городских парков) Конаковского муниципального округа</t>
  </si>
  <si>
    <t>Задача 2 «Реализация программ формирования современной городской среды в Конаковском муниципальном округе»</t>
  </si>
  <si>
    <t>Реализация программ формирования современной городской среды</t>
  </si>
  <si>
    <t>1290120030</t>
  </si>
  <si>
    <t>Другие вопросы в области жилищно-коммунального хозяйства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</si>
  <si>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</si>
  <si>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1090000000</t>
  </si>
  <si>
    <t>1090100000</t>
  </si>
  <si>
    <t>1090120010</t>
  </si>
  <si>
    <t>1090120020</t>
  </si>
  <si>
    <t>07</t>
  </si>
  <si>
    <t>Образование</t>
  </si>
  <si>
    <t>Общее образование</t>
  </si>
  <si>
    <t>0100000000</t>
  </si>
  <si>
    <t>МП "Развитие системы образования в Конаковском муниципальном округе Тверской области» на 2024-2028 годы</t>
  </si>
  <si>
    <t>0120000000</t>
  </si>
  <si>
    <t>от 25.12.2024 №243</t>
  </si>
  <si>
    <t>Организация и проведение районных,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</si>
  <si>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Реализация программ по поддержке местных инициатив в Конаковском муниципальном округе (Приобретение светового и звукового оборудования для Селиховского сельского Дома Культуры Конаковского муниципального округа)</t>
  </si>
  <si>
    <t>02106S9031</t>
  </si>
  <si>
    <t>0210619031</t>
  </si>
  <si>
    <t>Реализация программ поддержки местных инициатив в Тверской области (Приобретение светового и звукового оборудования для Селиховского сельского Дома Культуры Конаковского муниципального округа)</t>
  </si>
  <si>
    <t>02106S9032</t>
  </si>
  <si>
    <t>Реализация программ по поддержке местных инициатив в Конаковском муниципальном округе (Приобретение надувной сцены "Кокошник" для МКУ "Юрьево-Девичьевский ДЦ" Конаковского муниципального округа)</t>
  </si>
  <si>
    <t>0210619032</t>
  </si>
  <si>
    <t>Реализация программ поддержки местных инициатив в Тверской области (Приобретение надувной сцены "Кокошник" для МКУ "Юрьево-Девичьевский ДЦ" Конаковского муниципального округа)</t>
  </si>
  <si>
    <t>02106S9033</t>
  </si>
  <si>
    <t>Реализация программ по поддержке местных инициатив в Конаковском муниципальном округе (Приобретение светового оборудования для зрительного зала в МКУ "Дмитровогорский СДК" Конаковского муниципального округа)</t>
  </si>
  <si>
    <t>0210619033</t>
  </si>
  <si>
    <t>Реализация программ поддержки местных инициатив в Тверской области (Приобретение светового оборудования для зрительного зала в МКУ "Дмитровогорский СДК" Конаковского муниципального округа)</t>
  </si>
  <si>
    <t>02106S9034</t>
  </si>
  <si>
    <t>Реализация программ по поддержке местных инициатив в Конаковском муниципальном округе (Приобретение акустической системы для модернизации материально-технической базы МБУ РМЦ ДК "Современник" Конаковского муниципального округа)</t>
  </si>
  <si>
    <t>0210619034</t>
  </si>
  <si>
    <t>02106S9035</t>
  </si>
  <si>
    <t>Реализация программ по поддержке местных инициатив в Конаковском муниципальном округе (Приобретение звукового оборудования для МКУ "Первомайский КДЦ" Конаковского муниципального округа)</t>
  </si>
  <si>
    <t>0210619035</t>
  </si>
  <si>
    <t>Реализация программ поддержки местных инициатив в Тверской области (Приобретение звукового оборудования для МКУ "Первомайский КДЦ" Конаковского муниципального округа)</t>
  </si>
  <si>
    <t>02106S9036</t>
  </si>
  <si>
    <t>Реализация программ по поддержке местных инициатив в Конаковском муниципальном округе (Приобретение звуковоспроизводящей аппаратуры для МКУ "Изоплитовский КДЦ "Надежда" в поселке Изоплит Конаковского муниципального округа)</t>
  </si>
  <si>
    <t>0210619036</t>
  </si>
  <si>
    <t>Реализация программ поддержки местных инициатив в Тверской области (Приобретение звуковоспроизводящей аппаратуры для МКУ "Изоплитовский КДЦ "Надежда" в поселке Изоплит Конаковского муниципального округа)</t>
  </si>
  <si>
    <t>12104S9024</t>
  </si>
  <si>
    <t>Реализация программ по поддержке местных инициатив в Конаковском муниципальном округе (Устройство детской площадки в п. Озерки Конаковского муниципального округа)</t>
  </si>
  <si>
    <t>1210419024</t>
  </si>
  <si>
    <t>12104S9025</t>
  </si>
  <si>
    <t>Реализация программ по поддержке местных инициатив в Конаковском муниципальном округе (Ремонт поля для мини-футбола на Набережной Волги Конаковского муниципального округа)</t>
  </si>
  <si>
    <t>1210429025</t>
  </si>
  <si>
    <t>Иные расходы в целях реализации программ поддержки местных инициатив в Конаковском муниципальном округе (Ремонт поля для мини-футбола на Набережной Волги Конаковского муниципального округа</t>
  </si>
  <si>
    <t>1210419025</t>
  </si>
  <si>
    <t>Реализация программ поддержки местных инициатив в Тверской области (Ремонт поля для мини-футбола на Набережной Волги Конаковского муниципального округа)</t>
  </si>
  <si>
    <t>12104S9026</t>
  </si>
  <si>
    <t>Реализация программ по поддержке местных инициатив в Конаковском муниципальном округе (Благоустройство детской площадки между домами 12 и 29 по улице Гагарина в городе Конаково Конаковского муниципального округа)</t>
  </si>
  <si>
    <t>1210419026</t>
  </si>
  <si>
    <t>Реализация программ поддержки местных инициатив в Тверской области (Благоустройство детской площадки между домами 12 и 29 по улице Гагарина в городе Конаково Конаковского муниципального округа)</t>
  </si>
  <si>
    <t>12104S9027</t>
  </si>
  <si>
    <t>Реализация программ по поддержке местных инициатив в Конаковском муниципальном округе (Приобретение мини трактора Уралец 250 (или эквивалента) для нужд п. 1-е Мая, д. Поповское, д. Никольское Конаковского муниципального округа)</t>
  </si>
  <si>
    <t>1210419027</t>
  </si>
  <si>
    <t>Реализация программ поддержки местных инициатив в Тверской области (Приобретение мини трактора Уралец 250 (или эквивалента) для нужд п. 1-е Мая, д. Поповское, д. Никольское Конаковского муниципального округа)</t>
  </si>
  <si>
    <t>12104S9028</t>
  </si>
  <si>
    <t>Реализация программ по поддержке местных инициатив в Конаковском муниципальном округе (Устройство детской площадки по адресу: Конаковский муниципальный округ, г. Конаково, пр-т Ленина, д. 30, 32, 38)</t>
  </si>
  <si>
    <t>12104S9029</t>
  </si>
  <si>
    <t>1210419028</t>
  </si>
  <si>
    <t>Реализация программ поддержки местных инициатив в Тверской области (Устройство детской площадки по адресу: Конаковский муниципальный округ, г. Конаково, пр-т Ленина, д. 30, 32, 38)</t>
  </si>
  <si>
    <t>Реализация программ по поддержке местных инициатив в Конаковском муниципальном округе (Комплексное благоустройство дворовой территории пгт Козлово, ул. Дачная, МКД 8а, 10а, 12а, 14а (1 этап: планировка территории и устройство детской площадки)</t>
  </si>
  <si>
    <t>1210419029</t>
  </si>
  <si>
    <t>Реализация программ поддержки местных инициатив в Тверской области (Комплексное благоустройство дворовой территории пгт Козлово, ул. Дачная, МКД 8а, 10а, 12а, 14а (1 этап: планировка территории и устройство детской площадки)</t>
  </si>
  <si>
    <t>12104S9030</t>
  </si>
  <si>
    <t>Реализация программ по поддержке местных инициатив в Конаковском муниципальном округе (Приобретение новогодней ели с комплектом освещения для установки в пгт Козлово Конаковского муниципального округа)</t>
  </si>
  <si>
    <t>1210419030</t>
  </si>
  <si>
    <t>Реализация программ поддержки местных инициатив в Тверской области (Приобретение новогодней ели с комплектом освещения для установки в пгт Козлово Конаковского муниципального округа)</t>
  </si>
  <si>
    <t>01208S9037</t>
  </si>
  <si>
    <t>Реализация программ по поддержке местных инициатив в Конаковском муниципальном округе (Устройство универсальной спортивной площадки на территории МБОУ СОШ № 7 по адресу: Тверская область, город Конаково, ул. Горького, д. 13)</t>
  </si>
  <si>
    <t>0120819037</t>
  </si>
  <si>
    <t>Реализация программ поддержки местных инициатив в Тверской области (Устройство универсальной спортивной площадки на территории МБОУ СОШ № 7 по адресу: Тверская область, город Конаково, ул. Горького, д. 13)</t>
  </si>
  <si>
    <t>01208S9038</t>
  </si>
  <si>
    <t>Реализация программ по поддержке местных инициатив в Конаковском муниципальном округе (Благоустройство стадиона МБОУ СОШ № 3 г. Конаково)</t>
  </si>
  <si>
    <t>0120819038</t>
  </si>
  <si>
    <t>Реализация программ поддержки местных инициатив в Тверской области (Благоустройство стадиона МБОУ СОШ № 3 г. Конаково)</t>
  </si>
  <si>
    <t>01208S9039</t>
  </si>
  <si>
    <t>Реализация программ по поддержке местных инициатив в Конаковском муниципальном округе (Благоустройство стадиона МБОУ СОШ № 6 г. Конаково)</t>
  </si>
  <si>
    <t>0120819039</t>
  </si>
  <si>
    <t>Реализация программ поддержки местных инициатив в Тверской области (Благоустройство стадиона МБОУ СОШ № 6 г. Конаково)</t>
  </si>
  <si>
    <t>01303S9040</t>
  </si>
  <si>
    <t>Реализация программ по поддержке местных инициатив в Конаковском муниципальном округе (Приобретение спортивной мотолодки для юных спортсменов МБУ ДО СШ "ОЛИМП" Конаковского муниципального округа)</t>
  </si>
  <si>
    <t>0130319040</t>
  </si>
  <si>
    <t>Реализация программ поддержки местных инициатив в Тверской области (Приобретение спортивной мотолодки для юных спортсменов МБУ ДО СШ "ОЛИМП" Конаковского муниципального округа)</t>
  </si>
  <si>
    <t>0110120030</t>
  </si>
  <si>
    <t>Уплата штрафов и иных сумм принудительного изъятия дошкольных образовательных учреждений</t>
  </si>
  <si>
    <t>0120120050</t>
  </si>
  <si>
    <t>Уплата штрафов и иных сумм принудительного изъятия образовательных учреждений</t>
  </si>
  <si>
    <t>1010220150</t>
  </si>
  <si>
    <t>9990020010</t>
  </si>
  <si>
    <t>Стимулирующие выплаты Главе Конаковского района</t>
  </si>
  <si>
    <t>9990020030</t>
  </si>
  <si>
    <t>Стимулирующие выплаты управленческой команде</t>
  </si>
  <si>
    <r>
      <rPr>
        <b/>
        <sz val="12"/>
        <color theme="1"/>
        <rFont val="Times New Roman"/>
        <family val="1"/>
        <charset val="204"/>
      </rPr>
      <t xml:space="preserve">Номер </t>
    </r>
    <r>
      <rPr>
        <sz val="12"/>
        <color theme="1"/>
        <rFont val="Times New Roman"/>
        <family val="1"/>
        <charset val="204"/>
      </rPr>
      <t>избирательного округа</t>
    </r>
  </si>
  <si>
    <t>Ф.И.О. 
депутата Думы КМО</t>
  </si>
  <si>
    <t>Наименование мероприятия</t>
  </si>
  <si>
    <t>Наименование учреждений, реализующих мероприятия</t>
  </si>
  <si>
    <t>Щурин Д.Е.</t>
  </si>
  <si>
    <t>МБДОУ детский сад № 7 г. Конаково</t>
  </si>
  <si>
    <t>Ремонт цоколя и отмостки</t>
  </si>
  <si>
    <t>МБОУ СОШ № 6 г. Конаково</t>
  </si>
  <si>
    <t>Приобретение весов</t>
  </si>
  <si>
    <t>МБДОУ детский сад д. Ручьи</t>
  </si>
  <si>
    <t>Освещение спортивной площадки</t>
  </si>
  <si>
    <t>МБОУ СОШ с. Селихово</t>
  </si>
  <si>
    <t>Ремонт помещений</t>
  </si>
  <si>
    <t>Березницкая О.И.</t>
  </si>
  <si>
    <t xml:space="preserve">Ремонт внутренних помещений </t>
  </si>
  <si>
    <t>МБОУ СОШ № 2 г. Конаково</t>
  </si>
  <si>
    <t>Жуков С.К.</t>
  </si>
  <si>
    <t>Оборудование детской площадки в м/р "Молодежный" в с. Дмитрова Гора</t>
  </si>
  <si>
    <t>Управление территориями администрации КМО</t>
  </si>
  <si>
    <t>Мельниченко П.А.</t>
  </si>
  <si>
    <t>Дородных Д.И.</t>
  </si>
  <si>
    <t>МБОУ СОШ п. Первое Мая</t>
  </si>
  <si>
    <t>МБОУ СОШ с. Юрьево- Девичье</t>
  </si>
  <si>
    <t>Ремонт водопрововда</t>
  </si>
  <si>
    <t>МБОУ СКШ № 4 г. Конаково</t>
  </si>
  <si>
    <t>Плужников О.В.</t>
  </si>
  <si>
    <t>МБДОУ детский сад № 1 д. Вахонино</t>
  </si>
  <si>
    <t>Изготовление и монтаж окон ПВХ</t>
  </si>
  <si>
    <t>Приобретение холодильного шкафа</t>
  </si>
  <si>
    <t>МБОУ СОШ № 8 г. Конаково</t>
  </si>
  <si>
    <t>Приобретение стола обеденного со скамьей</t>
  </si>
  <si>
    <t>Приобретение шкафов навесных для сушки посуды</t>
  </si>
  <si>
    <t>МБДОУ детский сад № 9 г. Конаково</t>
  </si>
  <si>
    <t>Приобретение холодильника и мармита</t>
  </si>
  <si>
    <t>Тамарин С.Г.</t>
  </si>
  <si>
    <t>Каганский М.В.</t>
  </si>
  <si>
    <t>Ремонт цоколя (левый корпус, правый корпус, центральная часть); замена уличных дверей на металлические, замена дверей на склад, устройство площадки под мусорные контейнеры</t>
  </si>
  <si>
    <t>МБДОУ детский сад № 10 г. Конаково</t>
  </si>
  <si>
    <t>Клементьев Д.И.</t>
  </si>
  <si>
    <t>Леонтьева Л.А.</t>
  </si>
  <si>
    <t>Сычев Е.И.</t>
  </si>
  <si>
    <t>Лобановский О.В.</t>
  </si>
  <si>
    <t>Приобретение и установка системы видеонаблюдения и детского игрового оборудования на Фланденском пруду п. козлово</t>
  </si>
  <si>
    <t>МКУ "Центр по благоустройству Козловский"</t>
  </si>
  <si>
    <t>Комплекс работ по ремонту уличного освещения в п. Новое Мелково и Старое Мелково</t>
  </si>
  <si>
    <t>МКУ "Центр по благоустройству Радченковский КМО"</t>
  </si>
  <si>
    <t>Окороков Д.К.</t>
  </si>
  <si>
    <t>Закупка оборудования для детской площадки с. Завидово, ул. Школьная. Д. 12</t>
  </si>
  <si>
    <t xml:space="preserve">Закупка кухонного оборудования </t>
  </si>
  <si>
    <t>МБОУ Детский сад д. Мокшино</t>
  </si>
  <si>
    <t>Архипов Д.А.</t>
  </si>
  <si>
    <t>Приобретение стола регулируемого (24 шт)</t>
  </si>
  <si>
    <t>МБДОУ детский сад № 10 п. Редкино</t>
  </si>
  <si>
    <t>Приобретение 2-х холодильников</t>
  </si>
  <si>
    <t>МБОУ СОШ п. Изоплит</t>
  </si>
  <si>
    <t>Приобретение:
1. холодильника
2. миксера
3. витрины-холодильника для салатов</t>
  </si>
  <si>
    <t>МБОУ СОШ п. Озерки</t>
  </si>
  <si>
    <t>приобретение:
1. аккордеон "Юпитер 3/4"
2. Баян "Юпитер -1 ДНВ"</t>
  </si>
  <si>
    <t>Орлова А.В.</t>
  </si>
  <si>
    <t>Замена светильников</t>
  </si>
  <si>
    <t>МБОУ СОШ № 2 п. Редкино</t>
  </si>
  <si>
    <t>Орлов С.С.</t>
  </si>
  <si>
    <t>Транспортные услуги по перевозке спортсменов на соревнования</t>
  </si>
  <si>
    <t>Отдел физической культуры и спорта администрации КМО</t>
  </si>
  <si>
    <t>МБОУ СОШ № 3 п. Редкино</t>
  </si>
  <si>
    <t>Щеглов Р.В.</t>
  </si>
  <si>
    <t>МБДОУ детский сад № 1 с. Городня</t>
  </si>
  <si>
    <t>Приобретение холодильника и спортивного инвентаря</t>
  </si>
  <si>
    <t>МБОУ СОШ с. Городня</t>
  </si>
  <si>
    <t>МБОУ СОШ № 1 п. Редкино</t>
  </si>
  <si>
    <t>МБУ ДО ДМШ п. Редкино</t>
  </si>
  <si>
    <t>МБОУ СОШ с.Завидово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</si>
  <si>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образовательных организациях</t>
  </si>
  <si>
    <t>Володина Л.С.</t>
  </si>
  <si>
    <t>1010410290</t>
  </si>
  <si>
    <t>Обеспечение жилыми помещениями малоимущих многодетных семей, нуждающихся в жилых помещениях</t>
  </si>
  <si>
    <t>1210429045</t>
  </si>
  <si>
    <t>0210629041</t>
  </si>
  <si>
    <t>0210629042</t>
  </si>
  <si>
    <t>0110429044</t>
  </si>
  <si>
    <t>0130329043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</si>
  <si>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</si>
  <si>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 xml:space="preserve"> Приобретение и установка плоскостных спортивных сооружений и оборудования на плоскостные спортивные сооружения на территории Конаковского муниципального округа</t>
  </si>
  <si>
    <t>1010220210</t>
  </si>
  <si>
    <t>Проведение ремонтных работ и противопожарных мероприятий на спортивных объектах Конаковского муниципального округа</t>
  </si>
  <si>
    <t>0410120060</t>
  </si>
  <si>
    <t>0210320030</t>
  </si>
  <si>
    <t>Проведение ремонтных работ и противопожарных мероприятий в  учреждениях дополнительного образования в сфере культуры</t>
  </si>
  <si>
    <t>0210320050</t>
  </si>
  <si>
    <t>Обеспечение антитеррористической защищенности в  учреждениях дополнительного образования в сфере культуры</t>
  </si>
  <si>
    <t>0210120040</t>
  </si>
  <si>
    <t>Проведение ремонтных работ и противопожарных мероприятий в библиотеках</t>
  </si>
  <si>
    <t>012Ю650501</t>
  </si>
  <si>
    <t>Прочие мероприятия на реализацию программ формирования современной городской среды за счет местного бюджета</t>
  </si>
  <si>
    <t>1210120040</t>
  </si>
  <si>
    <t>Проведение ремонтных работ и противопожарных мероприятий</t>
  </si>
  <si>
    <t>Реализация программ поддержки местных инициатив в Конаковском муниципальном округе (Приобретение цирковой электрической лебедки для занятий трех детских цирковых коллективов по программе "Воздушной акробатики" в МБУ "ДК им.Воровского")</t>
  </si>
  <si>
    <t>Реализация программ поддержки местных инициатив в Конаковском муниципальном округе (Приобретение сценических костюмов и обуви "Русские народные мотивы"для народных и образцовых коллективов в МБУ "ДК им.Воровского")</t>
  </si>
  <si>
    <t>Реализация программ по поддержке местных инициатив в Конаковском муниципальном округе (Приобретение двух снегоуборочных машин для нужд МКУ «Центр по благоустройству Козловский» Конаковского муниципального округа)</t>
  </si>
  <si>
    <t>Реализация программ по поддержке местных инициатив в Конаковском муниципальном округе (Приобретение компьютерной техники для улучшения материально-технической базы Муниципального бюджетного учреждения дополнительного образования  "Центр внешкольной работы" г.Конаково (МБУ ДО ЦВР) (кружок "Техно-гений"))</t>
  </si>
  <si>
    <t xml:space="preserve"> Реализация инициативного проекта "Приобретение для МБДОУ детский сад №3 г.Конаково парковки для колясок, санок, велосипедов и других транспортных средств воспитанников"</t>
  </si>
  <si>
    <t>МБДОУ детский сад №3 г.Конаково</t>
  </si>
  <si>
    <t>Приобретение и установка окна в прачечной</t>
  </si>
  <si>
    <t>Реализация мероприятий по обращениям, поступающим к депутатам Думы Конаковского муниципального округа  в рамках реализации инициативного проекта "Приобретение для МБДОУ детский сад №3 г.Конаково парковки для колясок, санок, велосипедов и других транспортных средств воспитанников"</t>
  </si>
  <si>
    <t>Реализация программ поддержки местных инициатив в Конаковском муниципальном округе (Приобретение модульных конструкций для МБДОУ детский сад №2 п.Новозавидовский Конаковского муниципального округа)</t>
  </si>
  <si>
    <t>Реализация программ поддержки местных инициатив в Конаковском муниципальном округе (Приобретение для МБДОУ детский сад №3 г.Конаково парковки для колясок, санок, велосипедов и других транспортных средств воспитанников)</t>
  </si>
  <si>
    <t>Ремонт полов в кабинете №6 (частичная замена деревянного покрытия и укладка линолиума)</t>
  </si>
  <si>
    <t>031059Д017</t>
  </si>
  <si>
    <t>03105SД017</t>
  </si>
  <si>
    <t>МБДОУ детский сад № 3 г. Конаково</t>
  </si>
  <si>
    <t>0310500000</t>
  </si>
  <si>
    <t>12201А1450</t>
  </si>
  <si>
    <t>1220111450</t>
  </si>
  <si>
    <t>12201S1450</t>
  </si>
  <si>
    <t>Субсидия муниципальному унитарному предприятию "КХ Ручьевское" в целях реализации мер по предупреждению банкротства</t>
  </si>
  <si>
    <t>Субсидия Муниципальному унитарному предприятию  «КХ Изоплит» на финансовое обеспечение части затрат в связи с оказанием услуг по теплоснабжению, водоснабжению и водоотведению</t>
  </si>
  <si>
    <t>1010220220</t>
  </si>
  <si>
    <t>Субсидия Муниципальному унитарному предприятию "ЖЭК Редкино" на финансовое обеспечение части затрат в связи с оказанием услуг по водоснабжению, водоотведению</t>
  </si>
  <si>
    <t>от 25.12.2024 № 243</t>
  </si>
  <si>
    <t xml:space="preserve">Ведомственная структура расходов  бюджета Конаковского  округа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 видов расходов классификации расходов бюджетов на 2025 год  и на плановый период 2026 и 2027 годов </t>
  </si>
  <si>
    <t>Распределение бюджетных ассигнований  бюджета Конаковского  округа по разделам, подразделам, целевым статьям (муниципальным программам и не программным направлениям деятельности), группам видов расходов классификации расходов бюджетов  на 2025 год  и на плановый период 2026 и 2027 годов</t>
  </si>
  <si>
    <t>Приложение 7</t>
  </si>
  <si>
    <t>Приложение 6</t>
  </si>
  <si>
    <t>Приложение 5</t>
  </si>
  <si>
    <t xml:space="preserve">          Перечень мероприятий по обращениям поступающим к депутатам </t>
  </si>
  <si>
    <t>0210629033</t>
  </si>
  <si>
    <t>Иные расходы в целях реализации программ поддержки местных инициатив в Конаковском муниципальном округе (Приобретение светового оборудования для зрительного зала в МКУ "Дмитровогорский СДК" Конаковского муниципального округа)</t>
  </si>
  <si>
    <t>"Приложение 5</t>
  </si>
  <si>
    <t>1010220230</t>
  </si>
  <si>
    <t xml:space="preserve">Субсидия Муниципальному унитарному предприятию "ЖКХ "Юрьево-Девичье" в целях финансового обеспечения части затрат для осуществления основной деятельности
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</si>
  <si>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</t>
  </si>
  <si>
    <t>0110429046</t>
  </si>
  <si>
    <t>9930029046</t>
  </si>
  <si>
    <t>031059Д097</t>
  </si>
  <si>
    <t>0130400000</t>
  </si>
  <si>
    <t>Задача 4 Приобретение и установка плоскостных спортивных сооружений и оборудования на плоскостные спортивные сооружения на территории Конаковского муниципального округа</t>
  </si>
  <si>
    <t>0130410400</t>
  </si>
  <si>
    <t xml:space="preserve">01304S0400 </t>
  </si>
  <si>
    <t>122И4А5550</t>
  </si>
  <si>
    <t>Приобретение оборудования на пищеблок</t>
  </si>
  <si>
    <t>Приобретение оборудования, посуды для столовой</t>
  </si>
  <si>
    <t>Приобретение оборудования для столовой</t>
  </si>
  <si>
    <t>Квасов Е.В.</t>
  </si>
  <si>
    <t xml:space="preserve">Приобретение и установка игрового оборудования  </t>
  </si>
  <si>
    <t>МБДОУ детский сад №2 п.Новозавидовский</t>
  </si>
  <si>
    <t>Организация и участие в мероприятиях учреждений дополнительного образования</t>
  </si>
  <si>
    <t>0130120060</t>
  </si>
  <si>
    <t>Комплектование библиотечных фондов муниципальных библиотек</t>
  </si>
  <si>
    <t>0210120030</t>
  </si>
  <si>
    <t>Реализация проектов в рамках поддержки школьных инициатив Тверской области (Реализация проекта "Школьный музей" в МБОУ СОШ с.Завидово)</t>
  </si>
  <si>
    <t>Реализация проектов в рамках поддержки школьных инициатив Тверской области (Реализация проекта "Школа-Бренд" в МБОУ СОШ с.Дмитрова Гора)</t>
  </si>
  <si>
    <t>Реализация проектов в рамках поддержки школьных инициатив Тверской области (Реализация проекта "Служу Отечеству" в МБОУ СОШ с.№1 п.Редкино)</t>
  </si>
  <si>
    <t>Развитие материально-технической базы редакций районных и городских газет</t>
  </si>
  <si>
    <t>0510210490</t>
  </si>
  <si>
    <t>"Приложение 4</t>
  </si>
  <si>
    <t>0120118004</t>
  </si>
  <si>
    <t>0120118005</t>
  </si>
  <si>
    <t>0120118006</t>
  </si>
  <si>
    <t>Обустройство тротуара рядом с МБДОУ детский сад №14 "ладушки в г. Конаково</t>
  </si>
  <si>
    <t xml:space="preserve">                                              "  Приложение 6</t>
  </si>
  <si>
    <t>Иные расходы в целях реализации программ поддержки местных инициатив в Конаковском муниципальном округе(Приобретение светового и звукового оборудования для Селиховского сельского Дома Культуры Конаковского муниципального округа)</t>
  </si>
  <si>
    <t>0210629031</t>
  </si>
  <si>
    <t>0210629034</t>
  </si>
  <si>
    <t>Обеспечение антитеррористической защищенности в библиотеках</t>
  </si>
  <si>
    <t>0210120050</t>
  </si>
  <si>
    <t>0120111460</t>
  </si>
  <si>
    <t xml:space="preserve">    Расходы на укрепление материально-технической базы муниципальных образовательных организаций в целях осуществления мероприятий по работе с детьми и молодежью, в том числе гражданско-патриотическому воспитанию</t>
  </si>
  <si>
    <t xml:space="preserve">Иные расходы в целях реализации программ поддержки местных инициатив в Конаковском муниципальном округе(Приобретение акустической системы для модернизации материально-технической базы МБУ РМЦ ДК "Современник" Конаковского муниципального округа) </t>
  </si>
  <si>
    <t>Приложение 3</t>
  </si>
  <si>
    <t xml:space="preserve">                                                "Приложение 3</t>
  </si>
  <si>
    <t>Приобретение и доставка оборудования на пищеблок (холодильники и чайники)</t>
  </si>
  <si>
    <t>Думы Конаковского муниципального округа на 2025 год</t>
  </si>
  <si>
    <t>"</t>
  </si>
  <si>
    <t>Объем финансирования тыс. руб.</t>
  </si>
  <si>
    <t>от 28.05.2025 № 266</t>
  </si>
  <si>
    <t xml:space="preserve">                                              "  Приложение 8</t>
  </si>
</sst>
</file>

<file path=xl/styles.xml><?xml version="1.0" encoding="utf-8"?>
<styleSheet xmlns="http://schemas.openxmlformats.org/spreadsheetml/2006/main">
  <numFmts count="6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#,##0.000"/>
    <numFmt numFmtId="165" formatCode="#,##0.000\ _₽"/>
    <numFmt numFmtId="166" formatCode="0.000"/>
    <numFmt numFmtId="167" formatCode="0.0"/>
  </numFmts>
  <fonts count="2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sz val="9"/>
      <color indexed="8"/>
      <name val="Arial"/>
      <family val="2"/>
      <charset val="204"/>
    </font>
    <font>
      <b/>
      <i/>
      <sz val="9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Arial"/>
      <family val="2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164" fontId="3" fillId="0" borderId="0" applyFill="0" applyBorder="0" applyProtection="0">
      <alignment vertical="top"/>
    </xf>
    <xf numFmtId="0" fontId="8" fillId="0" borderId="0">
      <alignment vertical="top" wrapText="1"/>
    </xf>
    <xf numFmtId="0" fontId="12" fillId="0" borderId="0"/>
    <xf numFmtId="41" fontId="1" fillId="0" borderId="0" applyFont="0" applyFill="0" applyBorder="0" applyAlignment="0" applyProtection="0"/>
  </cellStyleXfs>
  <cellXfs count="245">
    <xf numFmtId="0" fontId="0" fillId="0" borderId="0" xfId="0"/>
    <xf numFmtId="0" fontId="2" fillId="2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Alignment="1">
      <alignment horizontal="center" vertical="top"/>
    </xf>
    <xf numFmtId="0" fontId="0" fillId="2" borderId="0" xfId="0" applyNumberFormat="1" applyFill="1" applyBorder="1" applyAlignment="1" applyProtection="1">
      <alignment horizontal="right" vertical="top"/>
    </xf>
    <xf numFmtId="164" fontId="0" fillId="2" borderId="0" xfId="0" applyNumberFormat="1" applyFill="1" applyAlignment="1"/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/>
    </xf>
    <xf numFmtId="0" fontId="2" fillId="2" borderId="2" xfId="0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165" fontId="5" fillId="2" borderId="1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49" fontId="6" fillId="2" borderId="1" xfId="0" applyNumberFormat="1" applyFont="1" applyFill="1" applyBorder="1" applyAlignment="1" applyProtection="1">
      <alignment horizontal="center" vertical="top"/>
    </xf>
    <xf numFmtId="49" fontId="7" fillId="2" borderId="1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Alignment="1">
      <alignment horizontal="center" vertical="top"/>
    </xf>
    <xf numFmtId="0" fontId="2" fillId="2" borderId="1" xfId="2" applyNumberFormat="1" applyFont="1" applyFill="1" applyBorder="1" applyAlignment="1" applyProtection="1">
      <alignment horizontal="center" vertical="top" wrapText="1"/>
    </xf>
    <xf numFmtId="0" fontId="2" fillId="2" borderId="1" xfId="3" applyNumberFormat="1" applyFont="1" applyFill="1" applyBorder="1" applyAlignment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6" fillId="2" borderId="1" xfId="1" applyNumberFormat="1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4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 applyProtection="1">
      <alignment horizontal="center" vertical="top"/>
    </xf>
    <xf numFmtId="165" fontId="7" fillId="2" borderId="3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 wrapText="1"/>
    </xf>
    <xf numFmtId="49" fontId="5" fillId="2" borderId="1" xfId="0" applyNumberFormat="1" applyFont="1" applyFill="1" applyBorder="1" applyAlignment="1" applyProtection="1">
      <alignment horizontal="center" vertical="top"/>
    </xf>
    <xf numFmtId="0" fontId="5" fillId="2" borderId="1" xfId="1" applyNumberFormat="1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 applyProtection="1">
      <alignment horizontal="center" vertical="top" wrapText="1"/>
    </xf>
    <xf numFmtId="164" fontId="2" fillId="2" borderId="1" xfId="0" applyNumberFormat="1" applyFont="1" applyFill="1" applyBorder="1" applyAlignment="1" applyProtection="1">
      <alignment horizontal="center" vertical="top"/>
    </xf>
    <xf numFmtId="166" fontId="2" fillId="2" borderId="1" xfId="0" applyNumberFormat="1" applyFont="1" applyFill="1" applyBorder="1" applyAlignment="1" applyProtection="1">
      <alignment horizontal="center" vertical="top"/>
    </xf>
    <xf numFmtId="0" fontId="2" fillId="2" borderId="0" xfId="0" applyNumberFormat="1" applyFont="1" applyFill="1" applyBorder="1" applyAlignment="1" applyProtection="1">
      <alignment horizontal="center" vertical="top" wrapText="1"/>
    </xf>
    <xf numFmtId="49" fontId="9" fillId="2" borderId="4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center" vertical="top"/>
    </xf>
    <xf numFmtId="164" fontId="2" fillId="2" borderId="3" xfId="0" applyNumberFormat="1" applyFont="1" applyFill="1" applyBorder="1" applyAlignment="1" applyProtection="1">
      <alignment horizontal="center" vertical="top"/>
    </xf>
    <xf numFmtId="49" fontId="2" fillId="2" borderId="5" xfId="0" applyNumberFormat="1" applyFont="1" applyFill="1" applyBorder="1" applyAlignment="1">
      <alignment horizontal="center" vertical="top" wrapText="1"/>
    </xf>
    <xf numFmtId="0" fontId="2" fillId="2" borderId="6" xfId="0" applyNumberFormat="1" applyFont="1" applyFill="1" applyBorder="1" applyAlignment="1" applyProtection="1">
      <alignment horizontal="center" vertical="top"/>
    </xf>
    <xf numFmtId="49" fontId="10" fillId="2" borderId="5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 applyProtection="1">
      <alignment horizontal="center" vertical="top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horizontal="center" vertical="top"/>
    </xf>
    <xf numFmtId="164" fontId="7" fillId="2" borderId="1" xfId="0" applyNumberFormat="1" applyFont="1" applyFill="1" applyBorder="1" applyAlignment="1" applyProtection="1">
      <alignment horizontal="center" vertical="top"/>
    </xf>
    <xf numFmtId="165" fontId="2" fillId="2" borderId="0" xfId="0" applyNumberFormat="1" applyFont="1" applyFill="1" applyAlignment="1">
      <alignment horizontal="center" vertical="top"/>
    </xf>
    <xf numFmtId="49" fontId="2" fillId="2" borderId="5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Alignment="1">
      <alignment vertical="top"/>
    </xf>
    <xf numFmtId="49" fontId="11" fillId="2" borderId="1" xfId="5" applyNumberFormat="1" applyFont="1" applyFill="1" applyBorder="1" applyAlignment="1" applyProtection="1">
      <alignment horizontal="center" vertical="top" wrapText="1"/>
    </xf>
    <xf numFmtId="0" fontId="11" fillId="2" borderId="1" xfId="5" applyNumberFormat="1" applyFont="1" applyFill="1" applyBorder="1" applyAlignment="1" applyProtection="1">
      <alignment horizontal="center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5" fontId="6" fillId="2" borderId="1" xfId="0" applyNumberFormat="1" applyFont="1" applyFill="1" applyBorder="1" applyAlignment="1" applyProtection="1">
      <alignment horizontal="center" vertical="top" wrapText="1"/>
    </xf>
    <xf numFmtId="0" fontId="13" fillId="2" borderId="1" xfId="4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5" fillId="2" borderId="5" xfId="1" applyNumberFormat="1" applyFont="1" applyFill="1" applyBorder="1" applyAlignment="1" applyProtection="1">
      <alignment horizontal="center" vertical="top" wrapText="1"/>
    </xf>
    <xf numFmtId="164" fontId="14" fillId="2" borderId="0" xfId="0" applyNumberFormat="1" applyFont="1" applyFill="1" applyBorder="1" applyAlignment="1">
      <alignment horizontal="center"/>
    </xf>
    <xf numFmtId="166" fontId="2" fillId="2" borderId="0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Border="1" applyAlignment="1">
      <alignment vertical="top"/>
    </xf>
    <xf numFmtId="164" fontId="0" fillId="0" borderId="0" xfId="0" applyNumberFormat="1" applyAlignment="1">
      <alignment vertical="top"/>
    </xf>
    <xf numFmtId="0" fontId="5" fillId="2" borderId="7" xfId="0" applyNumberFormat="1" applyFont="1" applyFill="1" applyBorder="1" applyAlignment="1" applyProtection="1">
      <alignment horizontal="center" vertical="top"/>
    </xf>
    <xf numFmtId="0" fontId="5" fillId="2" borderId="8" xfId="0" applyNumberFormat="1" applyFont="1" applyFill="1" applyBorder="1" applyAlignment="1" applyProtection="1">
      <alignment horizontal="center" vertical="top"/>
    </xf>
    <xf numFmtId="164" fontId="5" fillId="2" borderId="8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Border="1" applyAlignment="1">
      <alignment horizontal="center" vertical="top"/>
    </xf>
    <xf numFmtId="165" fontId="2" fillId="2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0" fillId="0" borderId="0" xfId="0" applyAlignment="1"/>
    <xf numFmtId="164" fontId="0" fillId="0" borderId="0" xfId="0" applyNumberFormat="1" applyAlignment="1"/>
    <xf numFmtId="0" fontId="2" fillId="0" borderId="0" xfId="0" applyNumberFormat="1" applyFont="1" applyFill="1" applyBorder="1" applyAlignment="1" applyProtection="1">
      <alignment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 applyProtection="1">
      <alignment horizontal="right" vertical="top"/>
    </xf>
    <xf numFmtId="167" fontId="0" fillId="0" borderId="0" xfId="0" applyNumberFormat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vertical="top"/>
    </xf>
    <xf numFmtId="164" fontId="0" fillId="0" borderId="0" xfId="0" applyNumberFormat="1" applyBorder="1" applyAlignment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5" fillId="0" borderId="7" xfId="0" applyNumberFormat="1" applyFont="1" applyFill="1" applyBorder="1" applyAlignment="1" applyProtection="1">
      <alignment vertical="top"/>
    </xf>
    <xf numFmtId="49" fontId="5" fillId="0" borderId="8" xfId="0" applyNumberFormat="1" applyFont="1" applyFill="1" applyBorder="1" applyAlignment="1" applyProtection="1">
      <alignment vertical="top"/>
    </xf>
    <xf numFmtId="0" fontId="4" fillId="0" borderId="8" xfId="0" applyNumberFormat="1" applyFont="1" applyFill="1" applyBorder="1" applyAlignment="1" applyProtection="1">
      <alignment vertical="top"/>
    </xf>
    <xf numFmtId="164" fontId="5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horizontal="center" vertical="top"/>
    </xf>
    <xf numFmtId="164" fontId="14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 applyProtection="1">
      <alignment horizontal="center" vertical="top"/>
    </xf>
    <xf numFmtId="49" fontId="6" fillId="2" borderId="1" xfId="2" applyNumberFormat="1" applyFont="1" applyFill="1" applyBorder="1" applyAlignment="1" applyProtection="1">
      <alignment horizontal="center" vertical="top" wrapText="1"/>
    </xf>
    <xf numFmtId="0" fontId="6" fillId="2" borderId="1" xfId="3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top"/>
    </xf>
    <xf numFmtId="49" fontId="16" fillId="2" borderId="1" xfId="0" applyNumberFormat="1" applyFont="1" applyFill="1" applyBorder="1" applyAlignment="1" applyProtection="1">
      <alignment horizontal="center" vertical="top"/>
    </xf>
    <xf numFmtId="0" fontId="16" fillId="2" borderId="1" xfId="0" applyNumberFormat="1" applyFont="1" applyFill="1" applyBorder="1" applyAlignment="1" applyProtection="1">
      <alignment horizontal="center" vertical="top" wrapText="1"/>
    </xf>
    <xf numFmtId="165" fontId="5" fillId="0" borderId="1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164" fontId="5" fillId="2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vertical="top"/>
    </xf>
    <xf numFmtId="165" fontId="2" fillId="2" borderId="0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2" borderId="6" xfId="2" applyNumberFormat="1" applyFont="1" applyFill="1" applyBorder="1" applyAlignment="1" applyProtection="1">
      <alignment horizontal="center" vertical="top" wrapText="1"/>
    </xf>
    <xf numFmtId="166" fontId="2" fillId="2" borderId="3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/>
    </xf>
    <xf numFmtId="49" fontId="2" fillId="3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 wrapText="1"/>
    </xf>
    <xf numFmtId="165" fontId="2" fillId="3" borderId="1" xfId="0" applyNumberFormat="1" applyFont="1" applyFill="1" applyBorder="1" applyAlignment="1" applyProtection="1">
      <alignment horizontal="center" vertical="top"/>
    </xf>
    <xf numFmtId="0" fontId="2" fillId="3" borderId="1" xfId="3" applyNumberFormat="1" applyFont="1" applyFill="1" applyBorder="1" applyAlignment="1">
      <alignment horizontal="center" vertical="top" wrapText="1"/>
    </xf>
    <xf numFmtId="0" fontId="2" fillId="3" borderId="1" xfId="2" applyNumberFormat="1" applyFont="1" applyFill="1" applyBorder="1" applyAlignment="1" applyProtection="1">
      <alignment horizontal="center" vertical="top" wrapText="1"/>
    </xf>
    <xf numFmtId="0" fontId="19" fillId="0" borderId="1" xfId="0" applyNumberFormat="1" applyFont="1" applyBorder="1" applyAlignment="1">
      <alignment horizontal="center" vertical="top" wrapText="1"/>
    </xf>
    <xf numFmtId="0" fontId="18" fillId="0" borderId="1" xfId="0" applyNumberFormat="1" applyFont="1" applyBorder="1" applyAlignment="1">
      <alignment horizontal="center" vertical="top" wrapText="1"/>
    </xf>
    <xf numFmtId="0" fontId="18" fillId="0" borderId="1" xfId="0" applyNumberFormat="1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18" fillId="0" borderId="6" xfId="0" applyNumberFormat="1" applyFont="1" applyBorder="1" applyAlignment="1">
      <alignment horizontal="center" vertical="top" wrapText="1"/>
    </xf>
    <xf numFmtId="0" fontId="20" fillId="0" borderId="11" xfId="0" applyNumberFormat="1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8" fillId="0" borderId="0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0" fontId="18" fillId="3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4" xfId="0" applyNumberFormat="1" applyFont="1" applyFill="1" applyBorder="1" applyAlignment="1" applyProtection="1">
      <alignment horizontal="center" vertical="top"/>
    </xf>
    <xf numFmtId="49" fontId="2" fillId="2" borderId="4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2" borderId="0" xfId="0" applyFill="1" applyAlignment="1">
      <alignment horizontal="center" vertical="top"/>
    </xf>
    <xf numFmtId="49" fontId="10" fillId="0" borderId="1" xfId="0" applyNumberFormat="1" applyFont="1" applyBorder="1" applyAlignment="1">
      <alignment vertical="top"/>
    </xf>
    <xf numFmtId="49" fontId="10" fillId="0" borderId="1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vertical="top"/>
    </xf>
    <xf numFmtId="0" fontId="21" fillId="0" borderId="9" xfId="0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2" fillId="2" borderId="4" xfId="0" applyNumberFormat="1" applyFont="1" applyFill="1" applyBorder="1" applyAlignment="1" applyProtection="1">
      <alignment horizontal="center" vertical="top"/>
    </xf>
    <xf numFmtId="49" fontId="2" fillId="2" borderId="4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center" vertical="top" wrapText="1"/>
    </xf>
    <xf numFmtId="49" fontId="2" fillId="2" borderId="5" xfId="0" applyNumberFormat="1" applyFont="1" applyFill="1" applyBorder="1" applyAlignment="1" applyProtection="1">
      <alignment horizontal="center" vertical="top"/>
    </xf>
    <xf numFmtId="0" fontId="0" fillId="0" borderId="0" xfId="0" applyAlignment="1"/>
    <xf numFmtId="166" fontId="2" fillId="2" borderId="0" xfId="0" applyNumberFormat="1" applyFont="1" applyFill="1" applyAlignment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>
      <alignment horizontal="right" vertical="top" wrapText="1"/>
    </xf>
    <xf numFmtId="165" fontId="2" fillId="2" borderId="12" xfId="0" applyNumberFormat="1" applyFont="1" applyFill="1" applyBorder="1" applyAlignment="1" applyProtection="1">
      <alignment horizontal="center" vertical="top"/>
    </xf>
    <xf numFmtId="164" fontId="2" fillId="0" borderId="4" xfId="0" applyNumberFormat="1" applyFont="1" applyFill="1" applyBorder="1" applyAlignment="1" applyProtection="1">
      <alignment horizontal="right" vertical="top"/>
    </xf>
    <xf numFmtId="164" fontId="5" fillId="0" borderId="8" xfId="0" applyNumberFormat="1" applyFont="1" applyFill="1" applyBorder="1" applyAlignment="1" applyProtection="1">
      <alignment vertical="top"/>
    </xf>
    <xf numFmtId="164" fontId="5" fillId="0" borderId="13" xfId="0" applyNumberFormat="1" applyFont="1" applyFill="1" applyBorder="1" applyAlignment="1" applyProtection="1">
      <alignment vertical="top"/>
    </xf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0" fillId="2" borderId="0" xfId="0" applyFill="1" applyAlignment="1">
      <alignment horizontal="right"/>
    </xf>
    <xf numFmtId="0" fontId="4" fillId="2" borderId="0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center" vertical="top"/>
    </xf>
    <xf numFmtId="0" fontId="2" fillId="2" borderId="4" xfId="0" applyNumberFormat="1" applyFont="1" applyFill="1" applyBorder="1" applyAlignment="1" applyProtection="1">
      <alignment horizontal="center" vertical="top"/>
    </xf>
    <xf numFmtId="0" fontId="0" fillId="2" borderId="9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top"/>
    </xf>
    <xf numFmtId="0" fontId="5" fillId="2" borderId="4" xfId="0" applyNumberFormat="1" applyFont="1" applyFill="1" applyBorder="1" applyAlignment="1" applyProtection="1">
      <alignment horizontal="center" vertical="top"/>
    </xf>
    <xf numFmtId="49" fontId="2" fillId="2" borderId="4" xfId="0" applyNumberFormat="1" applyFont="1" applyFill="1" applyBorder="1" applyAlignment="1" applyProtection="1">
      <alignment horizontal="center" vertical="top"/>
    </xf>
    <xf numFmtId="0" fontId="2" fillId="2" borderId="9" xfId="0" applyNumberFormat="1" applyFont="1" applyFill="1" applyBorder="1" applyAlignment="1" applyProtection="1">
      <alignment horizontal="center" vertical="top"/>
    </xf>
    <xf numFmtId="0" fontId="2" fillId="2" borderId="5" xfId="0" applyNumberFormat="1" applyFont="1" applyFill="1" applyBorder="1" applyAlignment="1" applyProtection="1">
      <alignment horizontal="center" vertical="top"/>
    </xf>
    <xf numFmtId="0" fontId="0" fillId="2" borderId="2" xfId="0" applyFont="1" applyFill="1" applyBorder="1" applyAlignment="1">
      <alignment horizontal="center" vertical="top" wrapText="1"/>
    </xf>
    <xf numFmtId="0" fontId="0" fillId="2" borderId="10" xfId="0" applyFont="1" applyFill="1" applyBorder="1" applyAlignment="1">
      <alignment vertical="top"/>
    </xf>
    <xf numFmtId="0" fontId="0" fillId="2" borderId="3" xfId="0" applyFont="1" applyFill="1" applyBorder="1" applyAlignment="1">
      <alignment vertical="top"/>
    </xf>
    <xf numFmtId="0" fontId="2" fillId="2" borderId="4" xfId="0" applyNumberFormat="1" applyFont="1" applyFill="1" applyBorder="1" applyAlignment="1" applyProtection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/>
    </xf>
    <xf numFmtId="0" fontId="0" fillId="2" borderId="9" xfId="0" applyFont="1" applyFill="1" applyBorder="1" applyAlignment="1">
      <alignment horizontal="center" vertical="top"/>
    </xf>
    <xf numFmtId="0" fontId="0" fillId="2" borderId="5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0" fillId="0" borderId="9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9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top"/>
    </xf>
    <xf numFmtId="0" fontId="0" fillId="0" borderId="4" xfId="0" applyNumberFormat="1" applyFont="1" applyFill="1" applyBorder="1" applyAlignment="1" applyProtection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vertical="top"/>
    </xf>
    <xf numFmtId="0" fontId="0" fillId="0" borderId="3" xfId="0" applyFont="1" applyBorder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9" fontId="2" fillId="0" borderId="4" xfId="0" applyNumberFormat="1" applyFont="1" applyFill="1" applyBorder="1" applyAlignment="1" applyProtection="1">
      <alignment horizontal="center" vertical="top"/>
    </xf>
    <xf numFmtId="0" fontId="18" fillId="0" borderId="4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0" applyNumberFormat="1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left" vertical="top" wrapText="1"/>
    </xf>
    <xf numFmtId="0" fontId="18" fillId="0" borderId="9" xfId="0" applyNumberFormat="1" applyFont="1" applyBorder="1" applyAlignment="1">
      <alignment horizontal="left" vertical="top" wrapText="1"/>
    </xf>
    <xf numFmtId="0" fontId="18" fillId="0" borderId="5" xfId="0" applyNumberFormat="1" applyFont="1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6"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03"/>
  <sheetViews>
    <sheetView tabSelected="1" zoomScale="98" zoomScaleNormal="98" workbookViewId="0">
      <selection activeCell="I4" sqref="I4:L4"/>
    </sheetView>
  </sheetViews>
  <sheetFormatPr defaultColWidth="8.85546875" defaultRowHeight="12"/>
  <cols>
    <col min="1" max="1" width="3.140625" style="1" customWidth="1"/>
    <col min="2" max="2" width="3.85546875" style="1" customWidth="1"/>
    <col min="3" max="3" width="4.42578125" style="1" customWidth="1"/>
    <col min="4" max="4" width="5" style="1" customWidth="1"/>
    <col min="5" max="5" width="11.28515625" style="1" customWidth="1"/>
    <col min="6" max="6" width="4" style="1" customWidth="1"/>
    <col min="7" max="7" width="23.42578125" style="1" customWidth="1"/>
    <col min="8" max="8" width="14.28515625" style="1" customWidth="1"/>
    <col min="9" max="9" width="13.85546875" style="2" customWidth="1"/>
    <col min="10" max="10" width="14.42578125" style="2" customWidth="1"/>
    <col min="11" max="11" width="13" style="2" hidden="1" customWidth="1"/>
    <col min="12" max="12" width="13.28515625" style="2" hidden="1" customWidth="1"/>
    <col min="13" max="16384" width="8.85546875" style="2"/>
  </cols>
  <sheetData>
    <row r="1" spans="1:12" ht="15">
      <c r="I1" s="202" t="s">
        <v>872</v>
      </c>
      <c r="J1" s="200"/>
      <c r="K1" s="200"/>
      <c r="L1" s="200"/>
    </row>
    <row r="2" spans="1:12" ht="12.75">
      <c r="I2" s="200" t="s">
        <v>386</v>
      </c>
      <c r="J2" s="200"/>
      <c r="K2" s="200"/>
      <c r="L2" s="200"/>
    </row>
    <row r="3" spans="1:12" ht="12.75">
      <c r="I3" s="200" t="s">
        <v>387</v>
      </c>
      <c r="J3" s="200"/>
      <c r="K3" s="200"/>
      <c r="L3" s="200"/>
    </row>
    <row r="4" spans="1:12" ht="12.75">
      <c r="I4" s="201" t="s">
        <v>923</v>
      </c>
      <c r="J4" s="201"/>
      <c r="K4" s="201"/>
      <c r="L4" s="201"/>
    </row>
    <row r="5" spans="1:12" ht="12.75">
      <c r="I5" s="172"/>
      <c r="J5" s="172"/>
      <c r="K5" s="172"/>
      <c r="L5" s="172"/>
    </row>
    <row r="6" spans="1:12" ht="15">
      <c r="H6" s="202" t="s">
        <v>876</v>
      </c>
      <c r="I6" s="200"/>
      <c r="J6" s="200"/>
      <c r="K6" s="200"/>
      <c r="L6" s="172"/>
    </row>
    <row r="7" spans="1:12" ht="12.75">
      <c r="G7" s="200" t="s">
        <v>386</v>
      </c>
      <c r="H7" s="200"/>
      <c r="I7" s="200"/>
      <c r="J7" s="200"/>
    </row>
    <row r="8" spans="1:12" ht="12.75">
      <c r="G8" s="200" t="s">
        <v>387</v>
      </c>
      <c r="H8" s="200"/>
      <c r="I8" s="200"/>
      <c r="J8" s="200"/>
    </row>
    <row r="9" spans="1:12" ht="12.75">
      <c r="G9" s="201" t="s">
        <v>670</v>
      </c>
      <c r="H9" s="201"/>
      <c r="I9" s="201"/>
      <c r="J9" s="201"/>
    </row>
    <row r="10" spans="1:12" ht="15">
      <c r="G10" s="178"/>
      <c r="H10" s="4"/>
      <c r="I10" s="4"/>
      <c r="J10" s="4"/>
    </row>
    <row r="11" spans="1:12" ht="66" customHeight="1">
      <c r="A11" s="203" t="s">
        <v>868</v>
      </c>
      <c r="B11" s="203"/>
      <c r="C11" s="203"/>
      <c r="D11" s="203"/>
      <c r="E11" s="203"/>
      <c r="F11" s="203"/>
      <c r="G11" s="203"/>
      <c r="H11" s="203"/>
      <c r="I11" s="204"/>
      <c r="J11" s="204"/>
    </row>
    <row r="12" spans="1:12" ht="15" customHeight="1">
      <c r="A12" s="205" t="s">
        <v>388</v>
      </c>
      <c r="B12" s="208" t="s">
        <v>389</v>
      </c>
      <c r="C12" s="208" t="s">
        <v>390</v>
      </c>
      <c r="D12" s="205" t="s">
        <v>391</v>
      </c>
      <c r="E12" s="209" t="s">
        <v>392</v>
      </c>
      <c r="F12" s="205" t="s">
        <v>393</v>
      </c>
      <c r="G12" s="205" t="s">
        <v>394</v>
      </c>
      <c r="H12" s="212" t="s">
        <v>395</v>
      </c>
      <c r="I12" s="213"/>
      <c r="J12" s="214"/>
    </row>
    <row r="13" spans="1:12" ht="15" customHeight="1">
      <c r="A13" s="206"/>
      <c r="B13" s="206"/>
      <c r="C13" s="206"/>
      <c r="D13" s="206"/>
      <c r="E13" s="206"/>
      <c r="F13" s="206"/>
      <c r="G13" s="210"/>
      <c r="H13" s="215" t="s">
        <v>397</v>
      </c>
      <c r="I13" s="212" t="s">
        <v>396</v>
      </c>
      <c r="J13" s="214"/>
    </row>
    <row r="14" spans="1:12" ht="12" customHeight="1">
      <c r="A14" s="207"/>
      <c r="B14" s="207"/>
      <c r="C14" s="207"/>
      <c r="D14" s="207"/>
      <c r="E14" s="207"/>
      <c r="F14" s="207"/>
      <c r="G14" s="211"/>
      <c r="H14" s="216"/>
      <c r="I14" s="5" t="s">
        <v>398</v>
      </c>
      <c r="J14" s="5" t="s">
        <v>338</v>
      </c>
    </row>
    <row r="15" spans="1:12">
      <c r="A15" s="6">
        <v>1</v>
      </c>
      <c r="B15" s="7">
        <v>2</v>
      </c>
      <c r="C15" s="7" t="s">
        <v>399</v>
      </c>
      <c r="D15" s="7" t="s">
        <v>380</v>
      </c>
      <c r="E15" s="7" t="s">
        <v>381</v>
      </c>
      <c r="F15" s="7" t="s">
        <v>382</v>
      </c>
      <c r="G15" s="6">
        <v>7</v>
      </c>
      <c r="H15" s="8">
        <v>8</v>
      </c>
      <c r="I15" s="9">
        <v>9</v>
      </c>
      <c r="J15" s="9">
        <v>10</v>
      </c>
    </row>
    <row r="16" spans="1:12" ht="48">
      <c r="A16" s="10">
        <v>1</v>
      </c>
      <c r="B16" s="10">
        <v>601</v>
      </c>
      <c r="C16" s="6"/>
      <c r="D16" s="6"/>
      <c r="E16" s="6"/>
      <c r="F16" s="6"/>
      <c r="G16" s="11" t="s">
        <v>400</v>
      </c>
      <c r="H16" s="12">
        <f>H17+H77+H85+H103+H147+H197+H228+H270+H316</f>
        <v>796795.78299999994</v>
      </c>
      <c r="I16" s="12">
        <f>I17+I77+I85+I103+I147+I197+I228+I270+I316</f>
        <v>451291.88299999991</v>
      </c>
      <c r="J16" s="12">
        <f>J17+J77+J85+J103+J147+J197+J228+J270+J316</f>
        <v>444306.288</v>
      </c>
      <c r="K16" s="2">
        <v>1713729.2930000001</v>
      </c>
      <c r="L16" s="13">
        <f>H16-K16</f>
        <v>-916933.51000000013</v>
      </c>
    </row>
    <row r="17" spans="1:12" ht="24">
      <c r="A17" s="6"/>
      <c r="B17" s="6">
        <v>601</v>
      </c>
      <c r="C17" s="10" t="s">
        <v>401</v>
      </c>
      <c r="D17" s="10" t="s">
        <v>402</v>
      </c>
      <c r="E17" s="6"/>
      <c r="F17" s="6"/>
      <c r="G17" s="11" t="s">
        <v>403</v>
      </c>
      <c r="H17" s="12">
        <f>H18+H28+H42+H48+H53</f>
        <v>202366.15400000001</v>
      </c>
      <c r="I17" s="12">
        <f>I18+I28+I42+I48+I53</f>
        <v>177393.348</v>
      </c>
      <c r="J17" s="12">
        <f>J18+J28+J42+J48+J53</f>
        <v>177270.14799999999</v>
      </c>
    </row>
    <row r="18" spans="1:12" ht="72">
      <c r="A18" s="6"/>
      <c r="B18" s="6">
        <v>601</v>
      </c>
      <c r="C18" s="14" t="s">
        <v>401</v>
      </c>
      <c r="D18" s="14" t="s">
        <v>404</v>
      </c>
      <c r="E18" s="15"/>
      <c r="F18" s="15"/>
      <c r="G18" s="16" t="s">
        <v>405</v>
      </c>
      <c r="H18" s="17">
        <f>H19+H24</f>
        <v>4617.7150000000001</v>
      </c>
      <c r="I18" s="17">
        <f>I19+I24</f>
        <v>4134.2150000000001</v>
      </c>
      <c r="J18" s="17">
        <f>J19+J24</f>
        <v>4134.2150000000001</v>
      </c>
    </row>
    <row r="19" spans="1:12" ht="60">
      <c r="A19" s="6"/>
      <c r="B19" s="6">
        <v>601</v>
      </c>
      <c r="C19" s="15" t="s">
        <v>401</v>
      </c>
      <c r="D19" s="15" t="s">
        <v>404</v>
      </c>
      <c r="E19" s="15" t="s">
        <v>406</v>
      </c>
      <c r="F19" s="18"/>
      <c r="G19" s="19" t="s">
        <v>407</v>
      </c>
      <c r="H19" s="20">
        <f>H20</f>
        <v>4134.2150000000001</v>
      </c>
      <c r="I19" s="20">
        <f>I20</f>
        <v>4134.2150000000001</v>
      </c>
      <c r="J19" s="20">
        <f>J20</f>
        <v>4134.2150000000001</v>
      </c>
    </row>
    <row r="20" spans="1:12" ht="24">
      <c r="A20" s="6"/>
      <c r="B20" s="6">
        <v>601</v>
      </c>
      <c r="C20" s="7" t="s">
        <v>401</v>
      </c>
      <c r="D20" s="7" t="s">
        <v>404</v>
      </c>
      <c r="E20" s="7" t="s">
        <v>408</v>
      </c>
      <c r="F20" s="6"/>
      <c r="G20" s="5" t="s">
        <v>409</v>
      </c>
      <c r="H20" s="21">
        <f>H22</f>
        <v>4134.2150000000001</v>
      </c>
      <c r="I20" s="21">
        <f>I22</f>
        <v>4134.2150000000001</v>
      </c>
      <c r="J20" s="21">
        <f>J22</f>
        <v>4134.2150000000001</v>
      </c>
    </row>
    <row r="21" spans="1:12" ht="36">
      <c r="A21" s="6"/>
      <c r="B21" s="6">
        <v>601</v>
      </c>
      <c r="C21" s="7" t="s">
        <v>401</v>
      </c>
      <c r="D21" s="7" t="s">
        <v>404</v>
      </c>
      <c r="E21" s="22" t="s">
        <v>410</v>
      </c>
      <c r="F21" s="6"/>
      <c r="G21" s="5" t="s">
        <v>411</v>
      </c>
      <c r="H21" s="21">
        <f t="shared" ref="H21:J22" si="0">H22</f>
        <v>4134.2150000000001</v>
      </c>
      <c r="I21" s="21">
        <f t="shared" si="0"/>
        <v>4134.2150000000001</v>
      </c>
      <c r="J21" s="21">
        <f t="shared" si="0"/>
        <v>4134.2150000000001</v>
      </c>
    </row>
    <row r="22" spans="1:12" ht="48">
      <c r="A22" s="6"/>
      <c r="B22" s="6">
        <v>601</v>
      </c>
      <c r="C22" s="7" t="s">
        <v>401</v>
      </c>
      <c r="D22" s="7" t="s">
        <v>404</v>
      </c>
      <c r="E22" s="7" t="s">
        <v>412</v>
      </c>
      <c r="F22" s="6"/>
      <c r="G22" s="5" t="s">
        <v>413</v>
      </c>
      <c r="H22" s="21">
        <f t="shared" si="0"/>
        <v>4134.2150000000001</v>
      </c>
      <c r="I22" s="21">
        <f t="shared" si="0"/>
        <v>4134.2150000000001</v>
      </c>
      <c r="J22" s="21">
        <f t="shared" si="0"/>
        <v>4134.2150000000001</v>
      </c>
    </row>
    <row r="23" spans="1:12" ht="138" customHeight="1">
      <c r="A23" s="6"/>
      <c r="B23" s="6">
        <v>601</v>
      </c>
      <c r="C23" s="7" t="s">
        <v>401</v>
      </c>
      <c r="D23" s="7" t="s">
        <v>404</v>
      </c>
      <c r="E23" s="7" t="s">
        <v>412</v>
      </c>
      <c r="F23" s="23" t="s">
        <v>414</v>
      </c>
      <c r="G23" s="24" t="s">
        <v>415</v>
      </c>
      <c r="H23" s="21">
        <v>4134.2150000000001</v>
      </c>
      <c r="I23" s="21">
        <v>4134.2150000000001</v>
      </c>
      <c r="J23" s="21">
        <v>4134.2150000000001</v>
      </c>
    </row>
    <row r="24" spans="1:12" ht="36">
      <c r="A24" s="6"/>
      <c r="B24" s="6">
        <v>601</v>
      </c>
      <c r="C24" s="7" t="s">
        <v>401</v>
      </c>
      <c r="D24" s="7" t="s">
        <v>404</v>
      </c>
      <c r="E24" s="7" t="s">
        <v>416</v>
      </c>
      <c r="F24" s="6"/>
      <c r="G24" s="5" t="s">
        <v>417</v>
      </c>
      <c r="H24" s="21">
        <f t="shared" ref="H24:J26" si="1">H25</f>
        <v>483.5</v>
      </c>
      <c r="I24" s="21">
        <f t="shared" si="1"/>
        <v>0</v>
      </c>
      <c r="J24" s="21">
        <f t="shared" si="1"/>
        <v>0</v>
      </c>
    </row>
    <row r="25" spans="1:12" ht="60">
      <c r="A25" s="6"/>
      <c r="B25" s="6">
        <v>601</v>
      </c>
      <c r="C25" s="7" t="s">
        <v>401</v>
      </c>
      <c r="D25" s="7" t="s">
        <v>404</v>
      </c>
      <c r="E25" s="7" t="s">
        <v>418</v>
      </c>
      <c r="F25" s="6"/>
      <c r="G25" s="5" t="s">
        <v>419</v>
      </c>
      <c r="H25" s="21">
        <f t="shared" si="1"/>
        <v>483.5</v>
      </c>
      <c r="I25" s="21">
        <f t="shared" si="1"/>
        <v>0</v>
      </c>
      <c r="J25" s="21">
        <f t="shared" si="1"/>
        <v>0</v>
      </c>
    </row>
    <row r="26" spans="1:12" ht="36">
      <c r="A26" s="6"/>
      <c r="B26" s="6">
        <v>601</v>
      </c>
      <c r="C26" s="7" t="s">
        <v>401</v>
      </c>
      <c r="D26" s="7" t="s">
        <v>404</v>
      </c>
      <c r="E26" s="7" t="s">
        <v>745</v>
      </c>
      <c r="F26" s="6"/>
      <c r="G26" s="5" t="s">
        <v>746</v>
      </c>
      <c r="H26" s="21">
        <f t="shared" si="1"/>
        <v>483.5</v>
      </c>
      <c r="I26" s="21">
        <f t="shared" si="1"/>
        <v>0</v>
      </c>
      <c r="J26" s="21">
        <f t="shared" si="1"/>
        <v>0</v>
      </c>
    </row>
    <row r="27" spans="1:12" ht="143.25" customHeight="1">
      <c r="A27" s="6"/>
      <c r="B27" s="6">
        <v>601</v>
      </c>
      <c r="C27" s="7" t="s">
        <v>401</v>
      </c>
      <c r="D27" s="7" t="s">
        <v>404</v>
      </c>
      <c r="E27" s="7" t="s">
        <v>745</v>
      </c>
      <c r="F27" s="23" t="s">
        <v>414</v>
      </c>
      <c r="G27" s="24" t="s">
        <v>415</v>
      </c>
      <c r="H27" s="21">
        <v>483.5</v>
      </c>
      <c r="I27" s="21">
        <v>0</v>
      </c>
      <c r="J27" s="21">
        <v>0</v>
      </c>
    </row>
    <row r="28" spans="1:12" ht="108">
      <c r="A28" s="6"/>
      <c r="B28" s="6">
        <v>601</v>
      </c>
      <c r="C28" s="27" t="s">
        <v>401</v>
      </c>
      <c r="D28" s="27" t="s">
        <v>425</v>
      </c>
      <c r="E28" s="27"/>
      <c r="F28" s="27"/>
      <c r="G28" s="16" t="s">
        <v>426</v>
      </c>
      <c r="H28" s="17">
        <f>H29+H38</f>
        <v>83190.41</v>
      </c>
      <c r="I28" s="17">
        <f>I29+I38</f>
        <v>82862.559999999998</v>
      </c>
      <c r="J28" s="17">
        <f>J29+J38</f>
        <v>82862.559999999998</v>
      </c>
      <c r="K28" s="2">
        <v>102472.447</v>
      </c>
      <c r="L28" s="13">
        <f>K28-H28</f>
        <v>19282.036999999997</v>
      </c>
    </row>
    <row r="29" spans="1:12" ht="60">
      <c r="A29" s="6"/>
      <c r="B29" s="6">
        <v>601</v>
      </c>
      <c r="C29" s="18" t="s">
        <v>401</v>
      </c>
      <c r="D29" s="18" t="s">
        <v>425</v>
      </c>
      <c r="E29" s="15" t="s">
        <v>406</v>
      </c>
      <c r="F29" s="18"/>
      <c r="G29" s="19" t="s">
        <v>407</v>
      </c>
      <c r="H29" s="20">
        <f t="shared" ref="H29:J30" si="2">H30</f>
        <v>82883.56</v>
      </c>
      <c r="I29" s="20">
        <f t="shared" si="2"/>
        <v>82862.559999999998</v>
      </c>
      <c r="J29" s="20">
        <f t="shared" si="2"/>
        <v>82862.559999999998</v>
      </c>
      <c r="K29" s="2">
        <v>97074.106</v>
      </c>
      <c r="L29" s="13">
        <f>K29-H29</f>
        <v>14190.546000000002</v>
      </c>
    </row>
    <row r="30" spans="1:12" ht="24">
      <c r="A30" s="6"/>
      <c r="B30" s="6">
        <v>601</v>
      </c>
      <c r="C30" s="6" t="s">
        <v>401</v>
      </c>
      <c r="D30" s="6" t="s">
        <v>425</v>
      </c>
      <c r="E30" s="7" t="s">
        <v>408</v>
      </c>
      <c r="F30" s="6"/>
      <c r="G30" s="5" t="s">
        <v>409</v>
      </c>
      <c r="H30" s="21">
        <f t="shared" si="2"/>
        <v>82883.56</v>
      </c>
      <c r="I30" s="21">
        <f t="shared" si="2"/>
        <v>82862.559999999998</v>
      </c>
      <c r="J30" s="21">
        <f t="shared" si="2"/>
        <v>82862.559999999998</v>
      </c>
    </row>
    <row r="31" spans="1:12" ht="36">
      <c r="A31" s="6"/>
      <c r="B31" s="6">
        <v>601</v>
      </c>
      <c r="C31" s="6" t="s">
        <v>401</v>
      </c>
      <c r="D31" s="6" t="s">
        <v>425</v>
      </c>
      <c r="E31" s="22" t="s">
        <v>410</v>
      </c>
      <c r="F31" s="6"/>
      <c r="G31" s="5" t="s">
        <v>411</v>
      </c>
      <c r="H31" s="21">
        <f>H32+H36</f>
        <v>82883.56</v>
      </c>
      <c r="I31" s="21">
        <f>I32+I36</f>
        <v>82862.559999999998</v>
      </c>
      <c r="J31" s="21">
        <f>J32+J36</f>
        <v>82862.559999999998</v>
      </c>
    </row>
    <row r="32" spans="1:12" ht="48">
      <c r="A32" s="6"/>
      <c r="B32" s="6">
        <v>601</v>
      </c>
      <c r="C32" s="6" t="s">
        <v>401</v>
      </c>
      <c r="D32" s="6" t="s">
        <v>425</v>
      </c>
      <c r="E32" s="28" t="s">
        <v>427</v>
      </c>
      <c r="F32" s="6"/>
      <c r="G32" s="5" t="s">
        <v>428</v>
      </c>
      <c r="H32" s="21">
        <f>H33+H34+H35</f>
        <v>59513.962</v>
      </c>
      <c r="I32" s="21">
        <f t="shared" ref="I32:J32" si="3">I33+I34+I35</f>
        <v>59492.962</v>
      </c>
      <c r="J32" s="21">
        <f t="shared" si="3"/>
        <v>59492.962</v>
      </c>
    </row>
    <row r="33" spans="1:10" ht="132">
      <c r="A33" s="6"/>
      <c r="B33" s="6">
        <v>601</v>
      </c>
      <c r="C33" s="6" t="s">
        <v>401</v>
      </c>
      <c r="D33" s="6" t="s">
        <v>425</v>
      </c>
      <c r="E33" s="28" t="s">
        <v>427</v>
      </c>
      <c r="F33" s="23" t="s">
        <v>414</v>
      </c>
      <c r="G33" s="24" t="s">
        <v>415</v>
      </c>
      <c r="H33" s="21">
        <v>58771.760999999999</v>
      </c>
      <c r="I33" s="21">
        <v>58781.260999999999</v>
      </c>
      <c r="J33" s="21">
        <v>58781.260999999999</v>
      </c>
    </row>
    <row r="34" spans="1:10" ht="48">
      <c r="A34" s="6"/>
      <c r="B34" s="6">
        <v>601</v>
      </c>
      <c r="C34" s="6" t="s">
        <v>401</v>
      </c>
      <c r="D34" s="6" t="s">
        <v>425</v>
      </c>
      <c r="E34" s="28" t="s">
        <v>427</v>
      </c>
      <c r="F34" s="23" t="s">
        <v>422</v>
      </c>
      <c r="G34" s="24" t="s">
        <v>423</v>
      </c>
      <c r="H34" s="21">
        <v>732.70100000000002</v>
      </c>
      <c r="I34" s="21">
        <v>711.70100000000002</v>
      </c>
      <c r="J34" s="21">
        <v>711.70100000000002</v>
      </c>
    </row>
    <row r="35" spans="1:10" ht="24">
      <c r="A35" s="6"/>
      <c r="B35" s="6">
        <v>601</v>
      </c>
      <c r="C35" s="6" t="s">
        <v>401</v>
      </c>
      <c r="D35" s="6" t="s">
        <v>425</v>
      </c>
      <c r="E35" s="28" t="s">
        <v>427</v>
      </c>
      <c r="F35" s="23" t="s">
        <v>453</v>
      </c>
      <c r="G35" s="24" t="s">
        <v>446</v>
      </c>
      <c r="H35" s="21">
        <v>9.5</v>
      </c>
      <c r="I35" s="21">
        <v>0</v>
      </c>
      <c r="J35" s="21">
        <v>0</v>
      </c>
    </row>
    <row r="36" spans="1:10" ht="84">
      <c r="A36" s="6"/>
      <c r="B36" s="6">
        <v>601</v>
      </c>
      <c r="C36" s="6" t="s">
        <v>401</v>
      </c>
      <c r="D36" s="6" t="s">
        <v>425</v>
      </c>
      <c r="E36" s="7" t="s">
        <v>429</v>
      </c>
      <c r="F36" s="25"/>
      <c r="G36" s="26" t="s">
        <v>430</v>
      </c>
      <c r="H36" s="21">
        <f>H37</f>
        <v>23369.598000000002</v>
      </c>
      <c r="I36" s="21">
        <f>I37</f>
        <v>23369.598000000002</v>
      </c>
      <c r="J36" s="21">
        <f>J37</f>
        <v>23369.598000000002</v>
      </c>
    </row>
    <row r="37" spans="1:10" ht="132">
      <c r="A37" s="6"/>
      <c r="B37" s="6">
        <v>601</v>
      </c>
      <c r="C37" s="6" t="s">
        <v>401</v>
      </c>
      <c r="D37" s="6" t="s">
        <v>425</v>
      </c>
      <c r="E37" s="7" t="s">
        <v>429</v>
      </c>
      <c r="F37" s="23" t="s">
        <v>414</v>
      </c>
      <c r="G37" s="24" t="s">
        <v>415</v>
      </c>
      <c r="H37" s="21">
        <v>23369.598000000002</v>
      </c>
      <c r="I37" s="21">
        <v>23369.598000000002</v>
      </c>
      <c r="J37" s="21">
        <v>23369.598000000002</v>
      </c>
    </row>
    <row r="38" spans="1:10" ht="36">
      <c r="A38" s="6"/>
      <c r="B38" s="6">
        <v>601</v>
      </c>
      <c r="C38" s="6" t="s">
        <v>401</v>
      </c>
      <c r="D38" s="6" t="s">
        <v>425</v>
      </c>
      <c r="E38" s="7" t="s">
        <v>416</v>
      </c>
      <c r="F38" s="6"/>
      <c r="G38" s="5" t="s">
        <v>417</v>
      </c>
      <c r="H38" s="21">
        <f>H40</f>
        <v>306.85000000000002</v>
      </c>
      <c r="I38" s="21">
        <f>I40</f>
        <v>0</v>
      </c>
      <c r="J38" s="21">
        <f>J40</f>
        <v>0</v>
      </c>
    </row>
    <row r="39" spans="1:10" ht="60">
      <c r="A39" s="6"/>
      <c r="B39" s="6">
        <v>601</v>
      </c>
      <c r="C39" s="6" t="s">
        <v>401</v>
      </c>
      <c r="D39" s="6" t="s">
        <v>425</v>
      </c>
      <c r="E39" s="7" t="s">
        <v>418</v>
      </c>
      <c r="F39" s="6"/>
      <c r="G39" s="5" t="s">
        <v>419</v>
      </c>
      <c r="H39" s="21">
        <f t="shared" ref="H39:J40" si="4">H40</f>
        <v>306.85000000000002</v>
      </c>
      <c r="I39" s="21">
        <f t="shared" si="4"/>
        <v>0</v>
      </c>
      <c r="J39" s="21">
        <f t="shared" si="4"/>
        <v>0</v>
      </c>
    </row>
    <row r="40" spans="1:10" ht="24">
      <c r="A40" s="6"/>
      <c r="B40" s="6">
        <v>601</v>
      </c>
      <c r="C40" s="6" t="s">
        <v>401</v>
      </c>
      <c r="D40" s="6" t="s">
        <v>425</v>
      </c>
      <c r="E40" s="7" t="s">
        <v>747</v>
      </c>
      <c r="F40" s="25"/>
      <c r="G40" s="26" t="s">
        <v>748</v>
      </c>
      <c r="H40" s="21">
        <f t="shared" si="4"/>
        <v>306.85000000000002</v>
      </c>
      <c r="I40" s="21">
        <f t="shared" si="4"/>
        <v>0</v>
      </c>
      <c r="J40" s="21">
        <f t="shared" si="4"/>
        <v>0</v>
      </c>
    </row>
    <row r="41" spans="1:10" ht="132">
      <c r="A41" s="6"/>
      <c r="B41" s="6">
        <v>601</v>
      </c>
      <c r="C41" s="6" t="s">
        <v>401</v>
      </c>
      <c r="D41" s="6" t="s">
        <v>425</v>
      </c>
      <c r="E41" s="7" t="s">
        <v>747</v>
      </c>
      <c r="F41" s="23" t="s">
        <v>414</v>
      </c>
      <c r="G41" s="24" t="s">
        <v>415</v>
      </c>
      <c r="H41" s="21">
        <v>306.85000000000002</v>
      </c>
      <c r="I41" s="21">
        <v>0</v>
      </c>
      <c r="J41" s="21">
        <v>0</v>
      </c>
    </row>
    <row r="42" spans="1:10">
      <c r="A42" s="6"/>
      <c r="B42" s="6">
        <v>601</v>
      </c>
      <c r="C42" s="27" t="s">
        <v>401</v>
      </c>
      <c r="D42" s="14" t="s">
        <v>431</v>
      </c>
      <c r="E42" s="14"/>
      <c r="F42" s="29"/>
      <c r="G42" s="30" t="s">
        <v>432</v>
      </c>
      <c r="H42" s="17">
        <f t="shared" ref="H42:J46" si="5">H43</f>
        <v>15.2</v>
      </c>
      <c r="I42" s="17">
        <f t="shared" si="5"/>
        <v>138.1</v>
      </c>
      <c r="J42" s="17">
        <f t="shared" si="5"/>
        <v>14.8</v>
      </c>
    </row>
    <row r="43" spans="1:10" ht="60">
      <c r="A43" s="6"/>
      <c r="B43" s="6">
        <v>601</v>
      </c>
      <c r="C43" s="18" t="s">
        <v>401</v>
      </c>
      <c r="D43" s="15" t="s">
        <v>431</v>
      </c>
      <c r="E43" s="15" t="s">
        <v>406</v>
      </c>
      <c r="F43" s="18"/>
      <c r="G43" s="19" t="s">
        <v>407</v>
      </c>
      <c r="H43" s="20">
        <f>H44</f>
        <v>15.2</v>
      </c>
      <c r="I43" s="20">
        <f t="shared" si="5"/>
        <v>138.1</v>
      </c>
      <c r="J43" s="20">
        <f t="shared" si="5"/>
        <v>14.8</v>
      </c>
    </row>
    <row r="44" spans="1:10" ht="48">
      <c r="A44" s="6"/>
      <c r="B44" s="6">
        <v>601</v>
      </c>
      <c r="C44" s="173" t="s">
        <v>401</v>
      </c>
      <c r="D44" s="174" t="s">
        <v>431</v>
      </c>
      <c r="E44" s="174" t="s">
        <v>433</v>
      </c>
      <c r="F44" s="173"/>
      <c r="G44" s="176" t="s">
        <v>434</v>
      </c>
      <c r="H44" s="21">
        <f>H45</f>
        <v>15.2</v>
      </c>
      <c r="I44" s="21">
        <f t="shared" si="5"/>
        <v>138.1</v>
      </c>
      <c r="J44" s="21">
        <f t="shared" si="5"/>
        <v>14.8</v>
      </c>
    </row>
    <row r="45" spans="1:10" ht="60">
      <c r="A45" s="6"/>
      <c r="B45" s="6">
        <v>601</v>
      </c>
      <c r="C45" s="173" t="s">
        <v>401</v>
      </c>
      <c r="D45" s="174" t="s">
        <v>431</v>
      </c>
      <c r="E45" s="174" t="s">
        <v>435</v>
      </c>
      <c r="F45" s="174"/>
      <c r="G45" s="176" t="s">
        <v>436</v>
      </c>
      <c r="H45" s="21">
        <f t="shared" si="5"/>
        <v>15.2</v>
      </c>
      <c r="I45" s="21">
        <f t="shared" si="5"/>
        <v>138.1</v>
      </c>
      <c r="J45" s="21">
        <f t="shared" si="5"/>
        <v>14.8</v>
      </c>
    </row>
    <row r="46" spans="1:10" ht="96">
      <c r="A46" s="6"/>
      <c r="B46" s="6">
        <v>601</v>
      </c>
      <c r="C46" s="6" t="s">
        <v>401</v>
      </c>
      <c r="D46" s="7" t="s">
        <v>431</v>
      </c>
      <c r="E46" s="28" t="s">
        <v>437</v>
      </c>
      <c r="F46" s="25"/>
      <c r="G46" s="31" t="s">
        <v>438</v>
      </c>
      <c r="H46" s="32">
        <f t="shared" si="5"/>
        <v>15.2</v>
      </c>
      <c r="I46" s="32">
        <f t="shared" si="5"/>
        <v>138.1</v>
      </c>
      <c r="J46" s="32">
        <f t="shared" si="5"/>
        <v>14.8</v>
      </c>
    </row>
    <row r="47" spans="1:10" ht="48">
      <c r="A47" s="6"/>
      <c r="B47" s="6">
        <v>601</v>
      </c>
      <c r="C47" s="6" t="s">
        <v>401</v>
      </c>
      <c r="D47" s="7" t="s">
        <v>431</v>
      </c>
      <c r="E47" s="28" t="s">
        <v>437</v>
      </c>
      <c r="F47" s="23" t="s">
        <v>422</v>
      </c>
      <c r="G47" s="24" t="s">
        <v>423</v>
      </c>
      <c r="H47" s="21">
        <v>15.2</v>
      </c>
      <c r="I47" s="21">
        <v>138.1</v>
      </c>
      <c r="J47" s="21">
        <v>14.8</v>
      </c>
    </row>
    <row r="48" spans="1:10">
      <c r="A48" s="6"/>
      <c r="B48" s="6">
        <v>601</v>
      </c>
      <c r="C48" s="27" t="s">
        <v>401</v>
      </c>
      <c r="D48" s="27" t="s">
        <v>384</v>
      </c>
      <c r="E48" s="14"/>
      <c r="F48" s="27"/>
      <c r="G48" s="16" t="s">
        <v>441</v>
      </c>
      <c r="H48" s="17">
        <f>H51</f>
        <v>1980</v>
      </c>
      <c r="I48" s="17">
        <f>I51</f>
        <v>2000</v>
      </c>
      <c r="J48" s="17">
        <f>J51</f>
        <v>2000</v>
      </c>
    </row>
    <row r="49" spans="1:12" ht="36">
      <c r="A49" s="6"/>
      <c r="B49" s="6">
        <v>601</v>
      </c>
      <c r="C49" s="6" t="s">
        <v>401</v>
      </c>
      <c r="D49" s="6" t="s">
        <v>384</v>
      </c>
      <c r="E49" s="7" t="s">
        <v>416</v>
      </c>
      <c r="F49" s="7"/>
      <c r="G49" s="5" t="s">
        <v>417</v>
      </c>
      <c r="H49" s="21">
        <f>H51</f>
        <v>1980</v>
      </c>
      <c r="I49" s="21">
        <f>I51</f>
        <v>2000</v>
      </c>
      <c r="J49" s="21">
        <f>J51</f>
        <v>2000</v>
      </c>
    </row>
    <row r="50" spans="1:12" ht="24">
      <c r="A50" s="6"/>
      <c r="B50" s="6">
        <v>601</v>
      </c>
      <c r="C50" s="6" t="s">
        <v>401</v>
      </c>
      <c r="D50" s="6" t="s">
        <v>384</v>
      </c>
      <c r="E50" s="7" t="s">
        <v>442</v>
      </c>
      <c r="F50" s="7"/>
      <c r="G50" s="5" t="s">
        <v>443</v>
      </c>
      <c r="H50" s="21">
        <f t="shared" ref="H50:J51" si="6">H51</f>
        <v>1980</v>
      </c>
      <c r="I50" s="21">
        <f t="shared" si="6"/>
        <v>2000</v>
      </c>
      <c r="J50" s="21">
        <f t="shared" si="6"/>
        <v>2000</v>
      </c>
    </row>
    <row r="51" spans="1:12" ht="36">
      <c r="A51" s="6"/>
      <c r="B51" s="6">
        <v>601</v>
      </c>
      <c r="C51" s="6" t="s">
        <v>401</v>
      </c>
      <c r="D51" s="6" t="s">
        <v>384</v>
      </c>
      <c r="E51" s="7" t="s">
        <v>444</v>
      </c>
      <c r="F51" s="6"/>
      <c r="G51" s="5" t="s">
        <v>445</v>
      </c>
      <c r="H51" s="21">
        <f t="shared" si="6"/>
        <v>1980</v>
      </c>
      <c r="I51" s="21">
        <f t="shared" si="6"/>
        <v>2000</v>
      </c>
      <c r="J51" s="21">
        <f t="shared" si="6"/>
        <v>2000</v>
      </c>
    </row>
    <row r="52" spans="1:12" ht="24">
      <c r="A52" s="6"/>
      <c r="B52" s="6">
        <v>601</v>
      </c>
      <c r="C52" s="6" t="s">
        <v>401</v>
      </c>
      <c r="D52" s="6" t="s">
        <v>384</v>
      </c>
      <c r="E52" s="7" t="s">
        <v>444</v>
      </c>
      <c r="F52" s="6">
        <v>800</v>
      </c>
      <c r="G52" s="5" t="s">
        <v>446</v>
      </c>
      <c r="H52" s="21">
        <v>1980</v>
      </c>
      <c r="I52" s="21">
        <v>2000</v>
      </c>
      <c r="J52" s="21">
        <v>2000</v>
      </c>
    </row>
    <row r="53" spans="1:12" ht="36">
      <c r="A53" s="6"/>
      <c r="B53" s="6">
        <v>601</v>
      </c>
      <c r="C53" s="27" t="s">
        <v>401</v>
      </c>
      <c r="D53" s="27" t="s">
        <v>447</v>
      </c>
      <c r="E53" s="14"/>
      <c r="F53" s="27"/>
      <c r="G53" s="16" t="s">
        <v>448</v>
      </c>
      <c r="H53" s="17">
        <f>H54</f>
        <v>112562.82900000001</v>
      </c>
      <c r="I53" s="17">
        <f>I54</f>
        <v>88258.472999999998</v>
      </c>
      <c r="J53" s="17">
        <f>J54</f>
        <v>88258.573000000004</v>
      </c>
      <c r="K53" s="17" t="e">
        <f>K54+#REF!+#REF!</f>
        <v>#REF!</v>
      </c>
      <c r="L53" s="17" t="e">
        <f>L54+#REF!+#REF!</f>
        <v>#REF!</v>
      </c>
    </row>
    <row r="54" spans="1:12" ht="60">
      <c r="A54" s="6"/>
      <c r="B54" s="6">
        <v>601</v>
      </c>
      <c r="C54" s="18" t="s">
        <v>401</v>
      </c>
      <c r="D54" s="18" t="s">
        <v>447</v>
      </c>
      <c r="E54" s="15" t="s">
        <v>406</v>
      </c>
      <c r="F54" s="18"/>
      <c r="G54" s="19" t="s">
        <v>407</v>
      </c>
      <c r="H54" s="20">
        <f>H55+H70</f>
        <v>112562.82900000001</v>
      </c>
      <c r="I54" s="20">
        <f>I55+I70</f>
        <v>88258.472999999998</v>
      </c>
      <c r="J54" s="20">
        <f>J55+J70</f>
        <v>88258.573000000004</v>
      </c>
    </row>
    <row r="55" spans="1:12" ht="48">
      <c r="A55" s="6"/>
      <c r="B55" s="6">
        <v>601</v>
      </c>
      <c r="C55" s="6" t="s">
        <v>401</v>
      </c>
      <c r="D55" s="6" t="s">
        <v>447</v>
      </c>
      <c r="E55" s="7" t="s">
        <v>433</v>
      </c>
      <c r="F55" s="6"/>
      <c r="G55" s="5" t="s">
        <v>434</v>
      </c>
      <c r="H55" s="21">
        <f>H56+H66</f>
        <v>84563.868000000017</v>
      </c>
      <c r="I55" s="21">
        <f>I56+I66</f>
        <v>60337.534000000007</v>
      </c>
      <c r="J55" s="21">
        <f>J56+J66</f>
        <v>60337.634000000005</v>
      </c>
    </row>
    <row r="56" spans="1:12" ht="72">
      <c r="A56" s="6"/>
      <c r="B56" s="6">
        <v>601</v>
      </c>
      <c r="C56" s="6" t="s">
        <v>401</v>
      </c>
      <c r="D56" s="6" t="s">
        <v>447</v>
      </c>
      <c r="E56" s="7" t="s">
        <v>449</v>
      </c>
      <c r="F56" s="6"/>
      <c r="G56" s="5" t="s">
        <v>450</v>
      </c>
      <c r="H56" s="21">
        <f>H57+H61+H64</f>
        <v>83941.568000000014</v>
      </c>
      <c r="I56" s="21">
        <f>I57+I61+I64</f>
        <v>59712.234000000004</v>
      </c>
      <c r="J56" s="21">
        <f>J57+J61+J64</f>
        <v>59712.234000000004</v>
      </c>
    </row>
    <row r="57" spans="1:12" ht="36">
      <c r="A57" s="6"/>
      <c r="B57" s="6">
        <v>601</v>
      </c>
      <c r="C57" s="6" t="s">
        <v>401</v>
      </c>
      <c r="D57" s="6" t="s">
        <v>447</v>
      </c>
      <c r="E57" s="7" t="s">
        <v>451</v>
      </c>
      <c r="F57" s="25"/>
      <c r="G57" s="31" t="s">
        <v>452</v>
      </c>
      <c r="H57" s="33">
        <f>H58+H59+H60</f>
        <v>67215.441000000006</v>
      </c>
      <c r="I57" s="33">
        <f>I58+I59+I60</f>
        <v>58465.372000000003</v>
      </c>
      <c r="J57" s="33">
        <f>J58+J59+J60</f>
        <v>58465.372000000003</v>
      </c>
    </row>
    <row r="58" spans="1:12" ht="132">
      <c r="A58" s="6"/>
      <c r="B58" s="6">
        <v>601</v>
      </c>
      <c r="C58" s="6" t="s">
        <v>401</v>
      </c>
      <c r="D58" s="6" t="s">
        <v>447</v>
      </c>
      <c r="E58" s="7" t="s">
        <v>451</v>
      </c>
      <c r="F58" s="23" t="s">
        <v>414</v>
      </c>
      <c r="G58" s="24" t="s">
        <v>415</v>
      </c>
      <c r="H58" s="33">
        <v>35322.353000000003</v>
      </c>
      <c r="I58" s="33">
        <v>35322.353000000003</v>
      </c>
      <c r="J58" s="33">
        <v>35322.353000000003</v>
      </c>
    </row>
    <row r="59" spans="1:12" ht="48">
      <c r="A59" s="6"/>
      <c r="B59" s="6">
        <v>601</v>
      </c>
      <c r="C59" s="6" t="s">
        <v>401</v>
      </c>
      <c r="D59" s="6" t="s">
        <v>447</v>
      </c>
      <c r="E59" s="7" t="s">
        <v>451</v>
      </c>
      <c r="F59" s="23" t="s">
        <v>422</v>
      </c>
      <c r="G59" s="24" t="s">
        <v>423</v>
      </c>
      <c r="H59" s="33">
        <v>31839.871999999999</v>
      </c>
      <c r="I59" s="33">
        <v>23089.803</v>
      </c>
      <c r="J59" s="33">
        <v>23089.803</v>
      </c>
    </row>
    <row r="60" spans="1:12" ht="24">
      <c r="A60" s="6"/>
      <c r="B60" s="6">
        <v>601</v>
      </c>
      <c r="C60" s="6" t="s">
        <v>401</v>
      </c>
      <c r="D60" s="6" t="s">
        <v>447</v>
      </c>
      <c r="E60" s="7" t="s">
        <v>451</v>
      </c>
      <c r="F60" s="23" t="s">
        <v>453</v>
      </c>
      <c r="G60" s="24" t="s">
        <v>446</v>
      </c>
      <c r="H60" s="21">
        <v>53.216000000000001</v>
      </c>
      <c r="I60" s="21">
        <v>53.216000000000001</v>
      </c>
      <c r="J60" s="21">
        <v>53.216000000000001</v>
      </c>
    </row>
    <row r="61" spans="1:12" ht="36">
      <c r="A61" s="6"/>
      <c r="B61" s="6">
        <v>601</v>
      </c>
      <c r="C61" s="6" t="s">
        <v>401</v>
      </c>
      <c r="D61" s="6" t="s">
        <v>447</v>
      </c>
      <c r="E61" s="7" t="s">
        <v>454</v>
      </c>
      <c r="F61" s="6"/>
      <c r="G61" s="5" t="s">
        <v>455</v>
      </c>
      <c r="H61" s="21">
        <f>H62+H63</f>
        <v>14320.145</v>
      </c>
      <c r="I61" s="21">
        <f>I62+I63</f>
        <v>486</v>
      </c>
      <c r="J61" s="21">
        <f>J62+J63</f>
        <v>486</v>
      </c>
    </row>
    <row r="62" spans="1:12" ht="48">
      <c r="A62" s="6"/>
      <c r="B62" s="6">
        <v>601</v>
      </c>
      <c r="C62" s="6" t="s">
        <v>401</v>
      </c>
      <c r="D62" s="6" t="s">
        <v>447</v>
      </c>
      <c r="E62" s="7" t="s">
        <v>454</v>
      </c>
      <c r="F62" s="23" t="s">
        <v>422</v>
      </c>
      <c r="G62" s="24" t="s">
        <v>423</v>
      </c>
      <c r="H62" s="21">
        <v>460.61900000000003</v>
      </c>
      <c r="I62" s="21">
        <v>364</v>
      </c>
      <c r="J62" s="21">
        <v>364</v>
      </c>
    </row>
    <row r="63" spans="1:12" ht="24">
      <c r="A63" s="6"/>
      <c r="B63" s="6">
        <v>601</v>
      </c>
      <c r="C63" s="6" t="s">
        <v>401</v>
      </c>
      <c r="D63" s="6" t="s">
        <v>447</v>
      </c>
      <c r="E63" s="7" t="s">
        <v>454</v>
      </c>
      <c r="F63" s="23" t="s">
        <v>453</v>
      </c>
      <c r="G63" s="24" t="s">
        <v>446</v>
      </c>
      <c r="H63" s="21">
        <v>13859.526</v>
      </c>
      <c r="I63" s="21">
        <v>122</v>
      </c>
      <c r="J63" s="21">
        <v>122</v>
      </c>
      <c r="K63" s="21" t="e">
        <f>#REF!</f>
        <v>#REF!</v>
      </c>
      <c r="L63" s="21" t="e">
        <f>#REF!</f>
        <v>#REF!</v>
      </c>
    </row>
    <row r="64" spans="1:12" ht="60">
      <c r="A64" s="6"/>
      <c r="B64" s="6">
        <v>601</v>
      </c>
      <c r="C64" s="6" t="s">
        <v>401</v>
      </c>
      <c r="D64" s="6" t="s">
        <v>447</v>
      </c>
      <c r="E64" s="7" t="s">
        <v>456</v>
      </c>
      <c r="F64" s="6"/>
      <c r="G64" s="5" t="s">
        <v>457</v>
      </c>
      <c r="H64" s="21">
        <f>H65</f>
        <v>2405.982</v>
      </c>
      <c r="I64" s="21">
        <f>I65</f>
        <v>760.86199999999997</v>
      </c>
      <c r="J64" s="21">
        <f>J65</f>
        <v>760.86199999999997</v>
      </c>
    </row>
    <row r="65" spans="1:11" ht="48">
      <c r="A65" s="6"/>
      <c r="B65" s="6">
        <v>601</v>
      </c>
      <c r="C65" s="6" t="s">
        <v>401</v>
      </c>
      <c r="D65" s="6" t="s">
        <v>447</v>
      </c>
      <c r="E65" s="7" t="s">
        <v>456</v>
      </c>
      <c r="F65" s="23" t="s">
        <v>422</v>
      </c>
      <c r="G65" s="24" t="s">
        <v>423</v>
      </c>
      <c r="H65" s="21">
        <v>2405.982</v>
      </c>
      <c r="I65" s="21">
        <v>760.86199999999997</v>
      </c>
      <c r="J65" s="21">
        <v>760.86199999999997</v>
      </c>
    </row>
    <row r="66" spans="1:11" ht="60">
      <c r="A66" s="6"/>
      <c r="B66" s="6">
        <v>601</v>
      </c>
      <c r="C66" s="6" t="s">
        <v>401</v>
      </c>
      <c r="D66" s="6" t="s">
        <v>447</v>
      </c>
      <c r="E66" s="7" t="s">
        <v>435</v>
      </c>
      <c r="F66" s="7"/>
      <c r="G66" s="5" t="s">
        <v>436</v>
      </c>
      <c r="H66" s="21">
        <f>H67</f>
        <v>622.29999999999995</v>
      </c>
      <c r="I66" s="21">
        <f>I67</f>
        <v>625.29999999999995</v>
      </c>
      <c r="J66" s="21">
        <f>J67</f>
        <v>625.4</v>
      </c>
    </row>
    <row r="67" spans="1:11" ht="144">
      <c r="A67" s="6"/>
      <c r="B67" s="6">
        <v>601</v>
      </c>
      <c r="C67" s="6" t="s">
        <v>401</v>
      </c>
      <c r="D67" s="6" t="s">
        <v>447</v>
      </c>
      <c r="E67" s="34" t="s">
        <v>458</v>
      </c>
      <c r="F67" s="35"/>
      <c r="G67" s="35" t="s">
        <v>459</v>
      </c>
      <c r="H67" s="21">
        <f>H69+H68</f>
        <v>622.29999999999995</v>
      </c>
      <c r="I67" s="21">
        <f>I69+I68</f>
        <v>625.29999999999995</v>
      </c>
      <c r="J67" s="21">
        <f>J69+J68</f>
        <v>625.4</v>
      </c>
      <c r="K67" s="2">
        <v>363.9</v>
      </c>
    </row>
    <row r="68" spans="1:11" ht="132">
      <c r="A68" s="6"/>
      <c r="B68" s="6">
        <v>601</v>
      </c>
      <c r="C68" s="6" t="s">
        <v>401</v>
      </c>
      <c r="D68" s="6" t="s">
        <v>447</v>
      </c>
      <c r="E68" s="34" t="s">
        <v>458</v>
      </c>
      <c r="F68" s="23" t="s">
        <v>414</v>
      </c>
      <c r="G68" s="24" t="s">
        <v>415</v>
      </c>
      <c r="H68" s="21">
        <v>545.79999999999995</v>
      </c>
      <c r="I68" s="21">
        <v>548.79999999999995</v>
      </c>
      <c r="J68" s="21">
        <v>548.9</v>
      </c>
    </row>
    <row r="69" spans="1:11" ht="48">
      <c r="A69" s="6"/>
      <c r="B69" s="6">
        <v>601</v>
      </c>
      <c r="C69" s="6" t="s">
        <v>401</v>
      </c>
      <c r="D69" s="6" t="s">
        <v>447</v>
      </c>
      <c r="E69" s="34" t="s">
        <v>458</v>
      </c>
      <c r="F69" s="23" t="s">
        <v>422</v>
      </c>
      <c r="G69" s="24" t="s">
        <v>423</v>
      </c>
      <c r="H69" s="21">
        <v>76.5</v>
      </c>
      <c r="I69" s="21">
        <v>76.5</v>
      </c>
      <c r="J69" s="21">
        <v>76.5</v>
      </c>
    </row>
    <row r="70" spans="1:11" ht="24">
      <c r="A70" s="6"/>
      <c r="B70" s="6">
        <v>601</v>
      </c>
      <c r="C70" s="6" t="s">
        <v>401</v>
      </c>
      <c r="D70" s="6" t="s">
        <v>447</v>
      </c>
      <c r="E70" s="7" t="s">
        <v>408</v>
      </c>
      <c r="F70" s="6"/>
      <c r="G70" s="5" t="s">
        <v>409</v>
      </c>
      <c r="H70" s="21">
        <f>H71</f>
        <v>27998.960999999999</v>
      </c>
      <c r="I70" s="21">
        <f>I71</f>
        <v>27920.938999999998</v>
      </c>
      <c r="J70" s="21">
        <f>J71</f>
        <v>27920.938999999998</v>
      </c>
    </row>
    <row r="71" spans="1:11" ht="36">
      <c r="A71" s="6"/>
      <c r="B71" s="6">
        <v>601</v>
      </c>
      <c r="C71" s="6" t="s">
        <v>401</v>
      </c>
      <c r="D71" s="6" t="s">
        <v>447</v>
      </c>
      <c r="E71" s="22" t="s">
        <v>410</v>
      </c>
      <c r="F71" s="6"/>
      <c r="G71" s="5" t="s">
        <v>411</v>
      </c>
      <c r="H71" s="21">
        <f>H72+H74</f>
        <v>27998.960999999999</v>
      </c>
      <c r="I71" s="21">
        <f>I72+I74</f>
        <v>27920.938999999998</v>
      </c>
      <c r="J71" s="21">
        <f>J72+J74</f>
        <v>27920.938999999998</v>
      </c>
    </row>
    <row r="72" spans="1:11" ht="84">
      <c r="A72" s="6"/>
      <c r="B72" s="6">
        <v>601</v>
      </c>
      <c r="C72" s="6" t="s">
        <v>401</v>
      </c>
      <c r="D72" s="6" t="s">
        <v>447</v>
      </c>
      <c r="E72" s="7" t="s">
        <v>429</v>
      </c>
      <c r="F72" s="25"/>
      <c r="G72" s="26" t="s">
        <v>430</v>
      </c>
      <c r="H72" s="21">
        <f>H73</f>
        <v>1888.421</v>
      </c>
      <c r="I72" s="21">
        <f>I73</f>
        <v>1888.421</v>
      </c>
      <c r="J72" s="21">
        <f>J73</f>
        <v>1888.421</v>
      </c>
    </row>
    <row r="73" spans="1:11" ht="132">
      <c r="A73" s="6"/>
      <c r="B73" s="6">
        <v>601</v>
      </c>
      <c r="C73" s="6" t="s">
        <v>401</v>
      </c>
      <c r="D73" s="6" t="s">
        <v>447</v>
      </c>
      <c r="E73" s="7" t="s">
        <v>429</v>
      </c>
      <c r="F73" s="23" t="s">
        <v>414</v>
      </c>
      <c r="G73" s="24" t="s">
        <v>415</v>
      </c>
      <c r="H73" s="21">
        <v>1888.421</v>
      </c>
      <c r="I73" s="21">
        <v>1888.421</v>
      </c>
      <c r="J73" s="21">
        <v>1888.421</v>
      </c>
    </row>
    <row r="74" spans="1:11" ht="36">
      <c r="A74" s="6"/>
      <c r="B74" s="6">
        <v>601</v>
      </c>
      <c r="C74" s="6" t="s">
        <v>401</v>
      </c>
      <c r="D74" s="6" t="s">
        <v>447</v>
      </c>
      <c r="E74" s="7" t="s">
        <v>460</v>
      </c>
      <c r="F74" s="25"/>
      <c r="G74" s="31" t="s">
        <v>452</v>
      </c>
      <c r="H74" s="21">
        <f>H75+H76</f>
        <v>26110.54</v>
      </c>
      <c r="I74" s="21">
        <f>I75+I76</f>
        <v>26032.518</v>
      </c>
      <c r="J74" s="21">
        <f>J75+J76</f>
        <v>26032.518</v>
      </c>
    </row>
    <row r="75" spans="1:11" ht="132">
      <c r="A75" s="6"/>
      <c r="B75" s="6">
        <v>601</v>
      </c>
      <c r="C75" s="6" t="s">
        <v>401</v>
      </c>
      <c r="D75" s="6" t="s">
        <v>447</v>
      </c>
      <c r="E75" s="7" t="s">
        <v>460</v>
      </c>
      <c r="F75" s="23" t="s">
        <v>414</v>
      </c>
      <c r="G75" s="24" t="s">
        <v>415</v>
      </c>
      <c r="H75" s="21">
        <v>25310.781999999999</v>
      </c>
      <c r="I75" s="21">
        <v>25232.76</v>
      </c>
      <c r="J75" s="21">
        <v>25232.76</v>
      </c>
    </row>
    <row r="76" spans="1:11" ht="48">
      <c r="A76" s="6"/>
      <c r="B76" s="6">
        <v>601</v>
      </c>
      <c r="C76" s="6" t="s">
        <v>401</v>
      </c>
      <c r="D76" s="6" t="s">
        <v>447</v>
      </c>
      <c r="E76" s="7" t="s">
        <v>460</v>
      </c>
      <c r="F76" s="23" t="s">
        <v>422</v>
      </c>
      <c r="G76" s="24" t="s">
        <v>423</v>
      </c>
      <c r="H76" s="21">
        <v>799.75800000000004</v>
      </c>
      <c r="I76" s="21">
        <v>799.75800000000004</v>
      </c>
      <c r="J76" s="21">
        <v>799.75800000000004</v>
      </c>
    </row>
    <row r="77" spans="1:11">
      <c r="A77" s="10"/>
      <c r="B77" s="6">
        <v>601</v>
      </c>
      <c r="C77" s="44" t="s">
        <v>404</v>
      </c>
      <c r="D77" s="44" t="s">
        <v>402</v>
      </c>
      <c r="E77" s="44"/>
      <c r="F77" s="45"/>
      <c r="G77" s="46" t="s">
        <v>480</v>
      </c>
      <c r="H77" s="12">
        <f>H78</f>
        <v>3716.9</v>
      </c>
      <c r="I77" s="12">
        <f t="shared" ref="I77:J81" si="7">I78</f>
        <v>4052.4</v>
      </c>
      <c r="J77" s="12">
        <f t="shared" si="7"/>
        <v>4192.9000000000005</v>
      </c>
    </row>
    <row r="78" spans="1:11" ht="36">
      <c r="A78" s="27"/>
      <c r="B78" s="6">
        <v>601</v>
      </c>
      <c r="C78" s="14" t="s">
        <v>404</v>
      </c>
      <c r="D78" s="14" t="s">
        <v>420</v>
      </c>
      <c r="E78" s="14"/>
      <c r="F78" s="29"/>
      <c r="G78" s="47" t="s">
        <v>481</v>
      </c>
      <c r="H78" s="17">
        <f>H79</f>
        <v>3716.9</v>
      </c>
      <c r="I78" s="17">
        <f t="shared" si="7"/>
        <v>4052.4</v>
      </c>
      <c r="J78" s="17">
        <f t="shared" si="7"/>
        <v>4192.9000000000005</v>
      </c>
    </row>
    <row r="79" spans="1:11" ht="60">
      <c r="A79" s="27"/>
      <c r="B79" s="6">
        <v>601</v>
      </c>
      <c r="C79" s="15" t="s">
        <v>404</v>
      </c>
      <c r="D79" s="15" t="s">
        <v>420</v>
      </c>
      <c r="E79" s="15" t="s">
        <v>406</v>
      </c>
      <c r="F79" s="18"/>
      <c r="G79" s="19" t="s">
        <v>407</v>
      </c>
      <c r="H79" s="20">
        <f>H80</f>
        <v>3716.9</v>
      </c>
      <c r="I79" s="20">
        <f t="shared" si="7"/>
        <v>4052.4</v>
      </c>
      <c r="J79" s="20">
        <f t="shared" si="7"/>
        <v>4192.9000000000005</v>
      </c>
    </row>
    <row r="80" spans="1:11" ht="48">
      <c r="A80" s="27"/>
      <c r="B80" s="6">
        <v>601</v>
      </c>
      <c r="C80" s="7" t="s">
        <v>404</v>
      </c>
      <c r="D80" s="7" t="s">
        <v>420</v>
      </c>
      <c r="E80" s="7" t="s">
        <v>433</v>
      </c>
      <c r="F80" s="6"/>
      <c r="G80" s="5" t="s">
        <v>434</v>
      </c>
      <c r="H80" s="21">
        <f>H81</f>
        <v>3716.9</v>
      </c>
      <c r="I80" s="21">
        <f t="shared" si="7"/>
        <v>4052.4</v>
      </c>
      <c r="J80" s="21">
        <f t="shared" si="7"/>
        <v>4192.9000000000005</v>
      </c>
    </row>
    <row r="81" spans="1:11" ht="60">
      <c r="A81" s="27"/>
      <c r="B81" s="6">
        <v>601</v>
      </c>
      <c r="C81" s="7" t="s">
        <v>404</v>
      </c>
      <c r="D81" s="7" t="s">
        <v>420</v>
      </c>
      <c r="E81" s="7" t="s">
        <v>435</v>
      </c>
      <c r="F81" s="7"/>
      <c r="G81" s="5" t="s">
        <v>436</v>
      </c>
      <c r="H81" s="21">
        <f>H82</f>
        <v>3716.9</v>
      </c>
      <c r="I81" s="21">
        <f t="shared" si="7"/>
        <v>4052.4</v>
      </c>
      <c r="J81" s="21">
        <f t="shared" si="7"/>
        <v>4192.9000000000005</v>
      </c>
    </row>
    <row r="82" spans="1:11" ht="84">
      <c r="A82" s="6"/>
      <c r="B82" s="6">
        <v>601</v>
      </c>
      <c r="C82" s="7" t="s">
        <v>404</v>
      </c>
      <c r="D82" s="7" t="s">
        <v>420</v>
      </c>
      <c r="E82" s="7" t="s">
        <v>482</v>
      </c>
      <c r="F82" s="25"/>
      <c r="G82" s="26" t="s">
        <v>483</v>
      </c>
      <c r="H82" s="21">
        <f>H83+H84</f>
        <v>3716.9</v>
      </c>
      <c r="I82" s="21">
        <f>I83+I84</f>
        <v>4052.4</v>
      </c>
      <c r="J82" s="21">
        <f>J83+J84</f>
        <v>4192.9000000000005</v>
      </c>
    </row>
    <row r="83" spans="1:11" ht="132">
      <c r="A83" s="6"/>
      <c r="B83" s="6">
        <v>601</v>
      </c>
      <c r="C83" s="7" t="s">
        <v>404</v>
      </c>
      <c r="D83" s="7" t="s">
        <v>420</v>
      </c>
      <c r="E83" s="7" t="s">
        <v>482</v>
      </c>
      <c r="F83" s="23" t="s">
        <v>414</v>
      </c>
      <c r="G83" s="24" t="s">
        <v>415</v>
      </c>
      <c r="H83" s="21">
        <v>3217.828</v>
      </c>
      <c r="I83" s="21">
        <v>3553.3560000000002</v>
      </c>
      <c r="J83" s="21">
        <v>3693.8580000000002</v>
      </c>
    </row>
    <row r="84" spans="1:11" ht="48">
      <c r="A84" s="6"/>
      <c r="B84" s="6">
        <v>601</v>
      </c>
      <c r="C84" s="7" t="s">
        <v>404</v>
      </c>
      <c r="D84" s="7" t="s">
        <v>420</v>
      </c>
      <c r="E84" s="7" t="s">
        <v>482</v>
      </c>
      <c r="F84" s="23" t="s">
        <v>422</v>
      </c>
      <c r="G84" s="24" t="s">
        <v>423</v>
      </c>
      <c r="H84" s="21">
        <v>499.072</v>
      </c>
      <c r="I84" s="21">
        <v>499.04399999999998</v>
      </c>
      <c r="J84" s="21">
        <v>499.04199999999997</v>
      </c>
    </row>
    <row r="85" spans="1:11" ht="48">
      <c r="A85" s="6"/>
      <c r="B85" s="6">
        <v>601</v>
      </c>
      <c r="C85" s="44" t="s">
        <v>420</v>
      </c>
      <c r="D85" s="44" t="s">
        <v>402</v>
      </c>
      <c r="E85" s="44"/>
      <c r="F85" s="44"/>
      <c r="G85" s="11" t="s">
        <v>484</v>
      </c>
      <c r="H85" s="12">
        <f>H92+H86</f>
        <v>11089.535</v>
      </c>
      <c r="I85" s="12">
        <f>I92+I86</f>
        <v>11076.395</v>
      </c>
      <c r="J85" s="12">
        <f>J92+J86</f>
        <v>11076.395</v>
      </c>
    </row>
    <row r="86" spans="1:11">
      <c r="A86" s="6"/>
      <c r="B86" s="6">
        <v>601</v>
      </c>
      <c r="C86" s="14" t="s">
        <v>420</v>
      </c>
      <c r="D86" s="14" t="s">
        <v>425</v>
      </c>
      <c r="E86" s="14"/>
      <c r="F86" s="27"/>
      <c r="G86" s="16" t="s">
        <v>485</v>
      </c>
      <c r="H86" s="17">
        <f>H87</f>
        <v>3267.3</v>
      </c>
      <c r="I86" s="17">
        <f t="shared" ref="I86:J90" si="8">I87</f>
        <v>3267.3</v>
      </c>
      <c r="J86" s="17">
        <f t="shared" si="8"/>
        <v>3267.3</v>
      </c>
      <c r="K86" s="2">
        <v>2828.5</v>
      </c>
    </row>
    <row r="87" spans="1:11" ht="60">
      <c r="A87" s="6"/>
      <c r="B87" s="6">
        <v>601</v>
      </c>
      <c r="C87" s="7" t="s">
        <v>420</v>
      </c>
      <c r="D87" s="7" t="s">
        <v>425</v>
      </c>
      <c r="E87" s="15" t="s">
        <v>406</v>
      </c>
      <c r="F87" s="18"/>
      <c r="G87" s="19" t="s">
        <v>407</v>
      </c>
      <c r="H87" s="20">
        <f>H88</f>
        <v>3267.3</v>
      </c>
      <c r="I87" s="20">
        <f t="shared" si="8"/>
        <v>3267.3</v>
      </c>
      <c r="J87" s="20">
        <f t="shared" si="8"/>
        <v>3267.3</v>
      </c>
    </row>
    <row r="88" spans="1:11" ht="48">
      <c r="A88" s="6"/>
      <c r="B88" s="6">
        <v>601</v>
      </c>
      <c r="C88" s="7" t="s">
        <v>420</v>
      </c>
      <c r="D88" s="7" t="s">
        <v>425</v>
      </c>
      <c r="E88" s="7" t="s">
        <v>433</v>
      </c>
      <c r="F88" s="6"/>
      <c r="G88" s="5" t="s">
        <v>434</v>
      </c>
      <c r="H88" s="21">
        <f>H89</f>
        <v>3267.3</v>
      </c>
      <c r="I88" s="21">
        <f t="shared" si="8"/>
        <v>3267.3</v>
      </c>
      <c r="J88" s="21">
        <f t="shared" si="8"/>
        <v>3267.3</v>
      </c>
    </row>
    <row r="89" spans="1:11" ht="60">
      <c r="A89" s="6"/>
      <c r="B89" s="6">
        <v>601</v>
      </c>
      <c r="C89" s="7" t="s">
        <v>420</v>
      </c>
      <c r="D89" s="7" t="s">
        <v>425</v>
      </c>
      <c r="E89" s="7" t="s">
        <v>435</v>
      </c>
      <c r="F89" s="7"/>
      <c r="G89" s="5" t="s">
        <v>436</v>
      </c>
      <c r="H89" s="21">
        <f>H90</f>
        <v>3267.3</v>
      </c>
      <c r="I89" s="21">
        <f t="shared" si="8"/>
        <v>3267.3</v>
      </c>
      <c r="J89" s="21">
        <f t="shared" si="8"/>
        <v>3267.3</v>
      </c>
    </row>
    <row r="90" spans="1:11" ht="96">
      <c r="A90" s="6"/>
      <c r="B90" s="6">
        <v>601</v>
      </c>
      <c r="C90" s="7" t="s">
        <v>420</v>
      </c>
      <c r="D90" s="7" t="s">
        <v>425</v>
      </c>
      <c r="E90" s="7" t="s">
        <v>486</v>
      </c>
      <c r="F90" s="7"/>
      <c r="G90" s="31" t="s">
        <v>487</v>
      </c>
      <c r="H90" s="21">
        <f>H91</f>
        <v>3267.3</v>
      </c>
      <c r="I90" s="21">
        <f t="shared" si="8"/>
        <v>3267.3</v>
      </c>
      <c r="J90" s="21">
        <f t="shared" si="8"/>
        <v>3267.3</v>
      </c>
    </row>
    <row r="91" spans="1:11" ht="132">
      <c r="A91" s="6"/>
      <c r="B91" s="6">
        <v>601</v>
      </c>
      <c r="C91" s="7" t="s">
        <v>420</v>
      </c>
      <c r="D91" s="7" t="s">
        <v>425</v>
      </c>
      <c r="E91" s="7" t="s">
        <v>486</v>
      </c>
      <c r="F91" s="23" t="s">
        <v>414</v>
      </c>
      <c r="G91" s="24" t="s">
        <v>415</v>
      </c>
      <c r="H91" s="21">
        <v>3267.3</v>
      </c>
      <c r="I91" s="21">
        <v>3267.3</v>
      </c>
      <c r="J91" s="21">
        <v>3267.3</v>
      </c>
    </row>
    <row r="92" spans="1:11" ht="84">
      <c r="A92" s="6"/>
      <c r="B92" s="6">
        <v>601</v>
      </c>
      <c r="C92" s="27" t="s">
        <v>420</v>
      </c>
      <c r="D92" s="27">
        <v>10</v>
      </c>
      <c r="E92" s="14"/>
      <c r="F92" s="27"/>
      <c r="G92" s="16" t="s">
        <v>488</v>
      </c>
      <c r="H92" s="17">
        <f t="shared" ref="H92:J93" si="9">H93</f>
        <v>7822.2350000000006</v>
      </c>
      <c r="I92" s="17">
        <f t="shared" si="9"/>
        <v>7809.0950000000003</v>
      </c>
      <c r="J92" s="17">
        <f t="shared" si="9"/>
        <v>7809.0950000000003</v>
      </c>
    </row>
    <row r="93" spans="1:11" ht="84">
      <c r="A93" s="6"/>
      <c r="B93" s="6">
        <v>601</v>
      </c>
      <c r="C93" s="18" t="s">
        <v>420</v>
      </c>
      <c r="D93" s="18">
        <v>10</v>
      </c>
      <c r="E93" s="15" t="s">
        <v>489</v>
      </c>
      <c r="F93" s="18"/>
      <c r="G93" s="19" t="s">
        <v>490</v>
      </c>
      <c r="H93" s="20">
        <f>H94</f>
        <v>7822.2350000000006</v>
      </c>
      <c r="I93" s="20">
        <f t="shared" si="9"/>
        <v>7809.0950000000003</v>
      </c>
      <c r="J93" s="20">
        <f t="shared" si="9"/>
        <v>7809.0950000000003</v>
      </c>
    </row>
    <row r="94" spans="1:11" ht="96">
      <c r="A94" s="6"/>
      <c r="B94" s="6">
        <v>601</v>
      </c>
      <c r="C94" s="6" t="s">
        <v>420</v>
      </c>
      <c r="D94" s="6">
        <v>10</v>
      </c>
      <c r="E94" s="7" t="s">
        <v>491</v>
      </c>
      <c r="F94" s="6"/>
      <c r="G94" s="5" t="s">
        <v>492</v>
      </c>
      <c r="H94" s="21">
        <f>H95+H98</f>
        <v>7822.2350000000006</v>
      </c>
      <c r="I94" s="21">
        <f>I95+I98</f>
        <v>7809.0950000000003</v>
      </c>
      <c r="J94" s="21">
        <f>J95+J98</f>
        <v>7809.0950000000003</v>
      </c>
    </row>
    <row r="95" spans="1:11" ht="72">
      <c r="A95" s="6"/>
      <c r="B95" s="6">
        <v>601</v>
      </c>
      <c r="C95" s="6" t="s">
        <v>420</v>
      </c>
      <c r="D95" s="6">
        <v>10</v>
      </c>
      <c r="E95" s="7" t="s">
        <v>493</v>
      </c>
      <c r="F95" s="6"/>
      <c r="G95" s="5" t="s">
        <v>494</v>
      </c>
      <c r="H95" s="21">
        <f t="shared" ref="H95:J96" si="10">H96</f>
        <v>500</v>
      </c>
      <c r="I95" s="21">
        <f t="shared" si="10"/>
        <v>500</v>
      </c>
      <c r="J95" s="21">
        <f t="shared" si="10"/>
        <v>500</v>
      </c>
    </row>
    <row r="96" spans="1:11" ht="96">
      <c r="A96" s="6"/>
      <c r="B96" s="6">
        <v>601</v>
      </c>
      <c r="C96" s="6" t="s">
        <v>420</v>
      </c>
      <c r="D96" s="6">
        <v>10</v>
      </c>
      <c r="E96" s="7" t="s">
        <v>495</v>
      </c>
      <c r="F96" s="6"/>
      <c r="G96" s="5" t="s">
        <v>496</v>
      </c>
      <c r="H96" s="21">
        <f t="shared" si="10"/>
        <v>500</v>
      </c>
      <c r="I96" s="21">
        <f t="shared" si="10"/>
        <v>500</v>
      </c>
      <c r="J96" s="21">
        <f t="shared" si="10"/>
        <v>500</v>
      </c>
    </row>
    <row r="97" spans="1:12" ht="48">
      <c r="A97" s="6"/>
      <c r="B97" s="6">
        <v>601</v>
      </c>
      <c r="C97" s="6" t="s">
        <v>420</v>
      </c>
      <c r="D97" s="6">
        <v>10</v>
      </c>
      <c r="E97" s="7" t="s">
        <v>495</v>
      </c>
      <c r="F97" s="23" t="s">
        <v>422</v>
      </c>
      <c r="G97" s="24" t="s">
        <v>423</v>
      </c>
      <c r="H97" s="21">
        <v>500</v>
      </c>
      <c r="I97" s="21">
        <v>500</v>
      </c>
      <c r="J97" s="21">
        <v>500</v>
      </c>
    </row>
    <row r="98" spans="1:12" ht="96">
      <c r="A98" s="6"/>
      <c r="B98" s="6">
        <v>601</v>
      </c>
      <c r="C98" s="6" t="s">
        <v>420</v>
      </c>
      <c r="D98" s="6">
        <v>10</v>
      </c>
      <c r="E98" s="7" t="s">
        <v>501</v>
      </c>
      <c r="F98" s="6"/>
      <c r="G98" s="5" t="s">
        <v>502</v>
      </c>
      <c r="H98" s="21">
        <f>H99+H101</f>
        <v>7322.2350000000006</v>
      </c>
      <c r="I98" s="21">
        <f>I99+I101</f>
        <v>7309.0950000000003</v>
      </c>
      <c r="J98" s="21">
        <f>J99+J101</f>
        <v>7309.0950000000003</v>
      </c>
    </row>
    <row r="99" spans="1:12" ht="60">
      <c r="A99" s="6"/>
      <c r="B99" s="6">
        <v>601</v>
      </c>
      <c r="C99" s="6" t="s">
        <v>420</v>
      </c>
      <c r="D99" s="6">
        <v>10</v>
      </c>
      <c r="E99" s="7" t="s">
        <v>503</v>
      </c>
      <c r="F99" s="6"/>
      <c r="G99" s="5" t="s">
        <v>504</v>
      </c>
      <c r="H99" s="21">
        <f>H100</f>
        <v>352.36799999999999</v>
      </c>
      <c r="I99" s="21">
        <f>I100</f>
        <v>339.22800000000001</v>
      </c>
      <c r="J99" s="21">
        <f>J100</f>
        <v>339.22800000000001</v>
      </c>
    </row>
    <row r="100" spans="1:12" ht="48">
      <c r="A100" s="6"/>
      <c r="B100" s="6">
        <v>601</v>
      </c>
      <c r="C100" s="6" t="s">
        <v>420</v>
      </c>
      <c r="D100" s="6">
        <v>10</v>
      </c>
      <c r="E100" s="7" t="s">
        <v>503</v>
      </c>
      <c r="F100" s="23" t="s">
        <v>422</v>
      </c>
      <c r="G100" s="24" t="s">
        <v>423</v>
      </c>
      <c r="H100" s="21">
        <v>352.36799999999999</v>
      </c>
      <c r="I100" s="21">
        <v>339.22800000000001</v>
      </c>
      <c r="J100" s="21">
        <v>339.22800000000001</v>
      </c>
    </row>
    <row r="101" spans="1:12" ht="36">
      <c r="A101" s="6"/>
      <c r="B101" s="6">
        <v>601</v>
      </c>
      <c r="C101" s="6" t="s">
        <v>420</v>
      </c>
      <c r="D101" s="6">
        <v>10</v>
      </c>
      <c r="E101" s="7" t="s">
        <v>505</v>
      </c>
      <c r="F101" s="6"/>
      <c r="G101" s="5" t="s">
        <v>506</v>
      </c>
      <c r="H101" s="21">
        <f>H102</f>
        <v>6969.8670000000002</v>
      </c>
      <c r="I101" s="21">
        <f>I102</f>
        <v>6969.8670000000002</v>
      </c>
      <c r="J101" s="21">
        <f>J102</f>
        <v>6969.8670000000002</v>
      </c>
    </row>
    <row r="102" spans="1:12" ht="132">
      <c r="A102" s="6"/>
      <c r="B102" s="6">
        <v>601</v>
      </c>
      <c r="C102" s="6" t="s">
        <v>420</v>
      </c>
      <c r="D102" s="6">
        <v>10</v>
      </c>
      <c r="E102" s="7" t="s">
        <v>505</v>
      </c>
      <c r="F102" s="23" t="s">
        <v>414</v>
      </c>
      <c r="G102" s="24" t="s">
        <v>415</v>
      </c>
      <c r="H102" s="21">
        <v>6969.8670000000002</v>
      </c>
      <c r="I102" s="21">
        <v>6969.8670000000002</v>
      </c>
      <c r="J102" s="21">
        <v>6969.8670000000002</v>
      </c>
    </row>
    <row r="103" spans="1:12">
      <c r="A103" s="6"/>
      <c r="B103" s="6">
        <v>601</v>
      </c>
      <c r="C103" s="10" t="s">
        <v>425</v>
      </c>
      <c r="D103" s="10" t="s">
        <v>402</v>
      </c>
      <c r="E103" s="44"/>
      <c r="F103" s="6"/>
      <c r="G103" s="11" t="s">
        <v>507</v>
      </c>
      <c r="H103" s="12">
        <f>H124+H104</f>
        <v>79283.207999999999</v>
      </c>
      <c r="I103" s="12">
        <f>I124</f>
        <v>587.96900000000005</v>
      </c>
      <c r="J103" s="12">
        <f>J124</f>
        <v>587.96900000000005</v>
      </c>
    </row>
    <row r="104" spans="1:12" ht="24">
      <c r="A104" s="6"/>
      <c r="B104" s="6">
        <v>601</v>
      </c>
      <c r="C104" s="27" t="s">
        <v>425</v>
      </c>
      <c r="D104" s="27" t="s">
        <v>522</v>
      </c>
      <c r="E104" s="14"/>
      <c r="F104" s="27"/>
      <c r="G104" s="16" t="s">
        <v>523</v>
      </c>
      <c r="H104" s="12">
        <f t="shared" ref="H104:J105" si="11">H105</f>
        <v>78403.599000000002</v>
      </c>
      <c r="I104" s="12">
        <f t="shared" si="11"/>
        <v>0</v>
      </c>
      <c r="J104" s="12">
        <f t="shared" si="11"/>
        <v>0</v>
      </c>
    </row>
    <row r="105" spans="1:12" ht="84">
      <c r="A105" s="6"/>
      <c r="B105" s="6">
        <v>601</v>
      </c>
      <c r="C105" s="18" t="s">
        <v>425</v>
      </c>
      <c r="D105" s="18" t="s">
        <v>522</v>
      </c>
      <c r="E105" s="15" t="s">
        <v>510</v>
      </c>
      <c r="F105" s="18"/>
      <c r="G105" s="19" t="s">
        <v>511</v>
      </c>
      <c r="H105" s="20">
        <f t="shared" si="11"/>
        <v>78403.599000000002</v>
      </c>
      <c r="I105" s="20">
        <f t="shared" si="11"/>
        <v>0</v>
      </c>
      <c r="J105" s="20">
        <f t="shared" si="11"/>
        <v>0</v>
      </c>
      <c r="K105" s="21">
        <f>K106</f>
        <v>0</v>
      </c>
      <c r="L105" s="21">
        <f>L106</f>
        <v>0</v>
      </c>
    </row>
    <row r="106" spans="1:12" ht="60">
      <c r="A106" s="6"/>
      <c r="B106" s="6">
        <v>601</v>
      </c>
      <c r="C106" s="6" t="s">
        <v>425</v>
      </c>
      <c r="D106" s="6" t="s">
        <v>522</v>
      </c>
      <c r="E106" s="7" t="s">
        <v>512</v>
      </c>
      <c r="F106" s="6"/>
      <c r="G106" s="5" t="s">
        <v>524</v>
      </c>
      <c r="H106" s="21">
        <f>H107+H110+H117</f>
        <v>78403.599000000002</v>
      </c>
      <c r="I106" s="21">
        <f>I107+I110+I117</f>
        <v>0</v>
      </c>
      <c r="J106" s="21">
        <f>J107+J110+J117</f>
        <v>0</v>
      </c>
    </row>
    <row r="107" spans="1:12" ht="60">
      <c r="A107" s="6"/>
      <c r="B107" s="6">
        <v>601</v>
      </c>
      <c r="C107" s="6" t="s">
        <v>425</v>
      </c>
      <c r="D107" s="6" t="s">
        <v>522</v>
      </c>
      <c r="E107" s="7" t="s">
        <v>525</v>
      </c>
      <c r="F107" s="6"/>
      <c r="G107" s="5" t="s">
        <v>526</v>
      </c>
      <c r="H107" s="21">
        <f t="shared" ref="H107:J108" si="12">H108</f>
        <v>1481.6669999999999</v>
      </c>
      <c r="I107" s="21">
        <f t="shared" si="12"/>
        <v>0</v>
      </c>
      <c r="J107" s="21">
        <f t="shared" si="12"/>
        <v>0</v>
      </c>
    </row>
    <row r="108" spans="1:12" ht="24">
      <c r="A108" s="6"/>
      <c r="B108" s="6">
        <v>601</v>
      </c>
      <c r="C108" s="6" t="s">
        <v>425</v>
      </c>
      <c r="D108" s="6" t="s">
        <v>522</v>
      </c>
      <c r="E108" s="28" t="s">
        <v>361</v>
      </c>
      <c r="F108" s="6"/>
      <c r="G108" s="5" t="s">
        <v>530</v>
      </c>
      <c r="H108" s="21">
        <f t="shared" si="12"/>
        <v>1481.6669999999999</v>
      </c>
      <c r="I108" s="21">
        <f t="shared" si="12"/>
        <v>0</v>
      </c>
      <c r="J108" s="21">
        <f t="shared" si="12"/>
        <v>0</v>
      </c>
    </row>
    <row r="109" spans="1:12" ht="48">
      <c r="A109" s="6"/>
      <c r="B109" s="6">
        <v>601</v>
      </c>
      <c r="C109" s="6" t="s">
        <v>425</v>
      </c>
      <c r="D109" s="6" t="s">
        <v>522</v>
      </c>
      <c r="E109" s="28" t="s">
        <v>361</v>
      </c>
      <c r="F109" s="23" t="s">
        <v>422</v>
      </c>
      <c r="G109" s="24" t="s">
        <v>423</v>
      </c>
      <c r="H109" s="21">
        <v>1481.6669999999999</v>
      </c>
      <c r="I109" s="21">
        <f>I117</f>
        <v>0</v>
      </c>
      <c r="J109" s="21">
        <f>J117</f>
        <v>0</v>
      </c>
    </row>
    <row r="110" spans="1:12" ht="36">
      <c r="A110" s="6"/>
      <c r="B110" s="6">
        <v>601</v>
      </c>
      <c r="C110" s="6" t="s">
        <v>425</v>
      </c>
      <c r="D110" s="6" t="s">
        <v>522</v>
      </c>
      <c r="E110" s="34" t="s">
        <v>531</v>
      </c>
      <c r="F110" s="6"/>
      <c r="G110" s="5" t="s">
        <v>532</v>
      </c>
      <c r="H110" s="21">
        <f>H111+H113+H115</f>
        <v>50677.14</v>
      </c>
      <c r="I110" s="21">
        <f>I111+I113+I115</f>
        <v>0</v>
      </c>
      <c r="J110" s="21">
        <f>J111+J113+J115</f>
        <v>0</v>
      </c>
    </row>
    <row r="111" spans="1:12" ht="60">
      <c r="A111" s="6"/>
      <c r="B111" s="6">
        <v>601</v>
      </c>
      <c r="C111" s="6" t="s">
        <v>425</v>
      </c>
      <c r="D111" s="6" t="s">
        <v>522</v>
      </c>
      <c r="E111" s="34" t="s">
        <v>341</v>
      </c>
      <c r="F111" s="6"/>
      <c r="G111" s="5" t="s">
        <v>533</v>
      </c>
      <c r="H111" s="21">
        <f>H112</f>
        <v>43391.894</v>
      </c>
      <c r="I111" s="21">
        <f>I112</f>
        <v>0</v>
      </c>
      <c r="J111" s="21">
        <f>J112</f>
        <v>0</v>
      </c>
    </row>
    <row r="112" spans="1:12" ht="48">
      <c r="A112" s="6"/>
      <c r="B112" s="6">
        <v>601</v>
      </c>
      <c r="C112" s="6" t="s">
        <v>425</v>
      </c>
      <c r="D112" s="6" t="s">
        <v>522</v>
      </c>
      <c r="E112" s="34" t="s">
        <v>341</v>
      </c>
      <c r="F112" s="23" t="s">
        <v>422</v>
      </c>
      <c r="G112" s="24" t="s">
        <v>423</v>
      </c>
      <c r="H112" s="21">
        <v>43391.894</v>
      </c>
      <c r="I112" s="21">
        <v>0</v>
      </c>
      <c r="J112" s="21">
        <v>0</v>
      </c>
    </row>
    <row r="113" spans="1:12" ht="60">
      <c r="A113" s="6"/>
      <c r="B113" s="6">
        <v>601</v>
      </c>
      <c r="C113" s="6" t="s">
        <v>425</v>
      </c>
      <c r="D113" s="6" t="s">
        <v>522</v>
      </c>
      <c r="E113" s="34" t="s">
        <v>342</v>
      </c>
      <c r="F113" s="6"/>
      <c r="G113" s="5" t="s">
        <v>534</v>
      </c>
      <c r="H113" s="21">
        <f>H114</f>
        <v>4821.3440000000001</v>
      </c>
      <c r="I113" s="21">
        <f>I114</f>
        <v>0</v>
      </c>
      <c r="J113" s="21">
        <f>J114</f>
        <v>0</v>
      </c>
    </row>
    <row r="114" spans="1:12" ht="48">
      <c r="A114" s="6"/>
      <c r="B114" s="6">
        <v>601</v>
      </c>
      <c r="C114" s="6" t="s">
        <v>425</v>
      </c>
      <c r="D114" s="6" t="s">
        <v>522</v>
      </c>
      <c r="E114" s="34" t="s">
        <v>342</v>
      </c>
      <c r="F114" s="23" t="s">
        <v>422</v>
      </c>
      <c r="G114" s="24" t="s">
        <v>423</v>
      </c>
      <c r="H114" s="21">
        <v>4821.3440000000001</v>
      </c>
      <c r="I114" s="21">
        <v>0</v>
      </c>
      <c r="J114" s="21">
        <v>0</v>
      </c>
    </row>
    <row r="115" spans="1:12" ht="36">
      <c r="A115" s="6"/>
      <c r="B115" s="6">
        <v>601</v>
      </c>
      <c r="C115" s="6" t="s">
        <v>425</v>
      </c>
      <c r="D115" s="6" t="s">
        <v>522</v>
      </c>
      <c r="E115" s="34" t="s">
        <v>343</v>
      </c>
      <c r="F115" s="6"/>
      <c r="G115" s="5" t="s">
        <v>535</v>
      </c>
      <c r="H115" s="21">
        <f>H116</f>
        <v>2463.902</v>
      </c>
      <c r="I115" s="21">
        <f>I116</f>
        <v>0</v>
      </c>
      <c r="J115" s="21">
        <f>J116</f>
        <v>0</v>
      </c>
    </row>
    <row r="116" spans="1:12" ht="48">
      <c r="A116" s="6"/>
      <c r="B116" s="6">
        <v>601</v>
      </c>
      <c r="C116" s="6" t="s">
        <v>425</v>
      </c>
      <c r="D116" s="6" t="s">
        <v>522</v>
      </c>
      <c r="E116" s="34" t="s">
        <v>343</v>
      </c>
      <c r="F116" s="23" t="s">
        <v>422</v>
      </c>
      <c r="G116" s="24" t="s">
        <v>423</v>
      </c>
      <c r="H116" s="21">
        <v>2463.902</v>
      </c>
      <c r="I116" s="21">
        <v>0</v>
      </c>
      <c r="J116" s="21">
        <v>0</v>
      </c>
    </row>
    <row r="117" spans="1:12" ht="84">
      <c r="A117" s="6"/>
      <c r="B117" s="6">
        <v>601</v>
      </c>
      <c r="C117" s="6" t="s">
        <v>425</v>
      </c>
      <c r="D117" s="6" t="s">
        <v>522</v>
      </c>
      <c r="E117" s="34" t="s">
        <v>536</v>
      </c>
      <c r="F117" s="6"/>
      <c r="G117" s="5" t="s">
        <v>537</v>
      </c>
      <c r="H117" s="21">
        <f>H118+H120+H122</f>
        <v>26244.792000000001</v>
      </c>
      <c r="I117" s="21">
        <f>I118+I120+I122</f>
        <v>0</v>
      </c>
      <c r="J117" s="21">
        <f>J118+J120+J122</f>
        <v>0</v>
      </c>
    </row>
    <row r="118" spans="1:12" ht="120">
      <c r="A118" s="6"/>
      <c r="B118" s="6">
        <v>601</v>
      </c>
      <c r="C118" s="6" t="s">
        <v>425</v>
      </c>
      <c r="D118" s="6" t="s">
        <v>522</v>
      </c>
      <c r="E118" s="34" t="s">
        <v>344</v>
      </c>
      <c r="F118" s="6"/>
      <c r="G118" s="5" t="s">
        <v>538</v>
      </c>
      <c r="H118" s="21">
        <f>H119</f>
        <v>23137.8</v>
      </c>
      <c r="I118" s="21">
        <f>I119</f>
        <v>0</v>
      </c>
      <c r="J118" s="21">
        <f>J119</f>
        <v>0</v>
      </c>
    </row>
    <row r="119" spans="1:12" ht="48">
      <c r="A119" s="6"/>
      <c r="B119" s="6">
        <v>601</v>
      </c>
      <c r="C119" s="6" t="s">
        <v>425</v>
      </c>
      <c r="D119" s="6" t="s">
        <v>522</v>
      </c>
      <c r="E119" s="34" t="s">
        <v>344</v>
      </c>
      <c r="F119" s="23" t="s">
        <v>422</v>
      </c>
      <c r="G119" s="24" t="s">
        <v>423</v>
      </c>
      <c r="H119" s="21">
        <v>23137.8</v>
      </c>
      <c r="I119" s="21">
        <v>0</v>
      </c>
      <c r="J119" s="21">
        <v>0</v>
      </c>
    </row>
    <row r="120" spans="1:12" ht="120">
      <c r="A120" s="6"/>
      <c r="B120" s="6">
        <v>601</v>
      </c>
      <c r="C120" s="6" t="s">
        <v>425</v>
      </c>
      <c r="D120" s="6" t="s">
        <v>522</v>
      </c>
      <c r="E120" s="34" t="s">
        <v>345</v>
      </c>
      <c r="F120" s="6"/>
      <c r="G120" s="5" t="s">
        <v>539</v>
      </c>
      <c r="H120" s="21">
        <f>H121</f>
        <v>2570.9</v>
      </c>
      <c r="I120" s="21">
        <f>I121</f>
        <v>0</v>
      </c>
      <c r="J120" s="21">
        <f>J121</f>
        <v>0</v>
      </c>
    </row>
    <row r="121" spans="1:12" ht="48">
      <c r="A121" s="6"/>
      <c r="B121" s="6">
        <v>601</v>
      </c>
      <c r="C121" s="6" t="s">
        <v>425</v>
      </c>
      <c r="D121" s="6" t="s">
        <v>522</v>
      </c>
      <c r="E121" s="34" t="s">
        <v>345</v>
      </c>
      <c r="F121" s="23" t="s">
        <v>422</v>
      </c>
      <c r="G121" s="24" t="s">
        <v>423</v>
      </c>
      <c r="H121" s="21">
        <v>2570.9</v>
      </c>
      <c r="I121" s="21">
        <v>0</v>
      </c>
      <c r="J121" s="21">
        <v>0</v>
      </c>
    </row>
    <row r="122" spans="1:12" ht="96">
      <c r="A122" s="6"/>
      <c r="B122" s="6">
        <v>601</v>
      </c>
      <c r="C122" s="6" t="s">
        <v>425</v>
      </c>
      <c r="D122" s="6" t="s">
        <v>522</v>
      </c>
      <c r="E122" s="34" t="s">
        <v>362</v>
      </c>
      <c r="F122" s="6"/>
      <c r="G122" s="5" t="s">
        <v>540</v>
      </c>
      <c r="H122" s="21">
        <f>H123</f>
        <v>536.09199999999998</v>
      </c>
      <c r="I122" s="21">
        <f>I123</f>
        <v>0</v>
      </c>
      <c r="J122" s="21">
        <f>J123</f>
        <v>0</v>
      </c>
    </row>
    <row r="123" spans="1:12" ht="48">
      <c r="A123" s="6"/>
      <c r="B123" s="6">
        <v>601</v>
      </c>
      <c r="C123" s="6" t="s">
        <v>425</v>
      </c>
      <c r="D123" s="6" t="s">
        <v>522</v>
      </c>
      <c r="E123" s="34" t="s">
        <v>362</v>
      </c>
      <c r="F123" s="23" t="s">
        <v>422</v>
      </c>
      <c r="G123" s="24" t="s">
        <v>423</v>
      </c>
      <c r="H123" s="21">
        <v>536.09199999999998</v>
      </c>
      <c r="I123" s="21">
        <v>0</v>
      </c>
      <c r="J123" s="21">
        <v>0</v>
      </c>
    </row>
    <row r="124" spans="1:12" ht="36">
      <c r="A124" s="6"/>
      <c r="B124" s="6">
        <v>601</v>
      </c>
      <c r="C124" s="27" t="s">
        <v>425</v>
      </c>
      <c r="D124" s="27" t="s">
        <v>385</v>
      </c>
      <c r="E124" s="14"/>
      <c r="F124" s="27"/>
      <c r="G124" s="16" t="s">
        <v>548</v>
      </c>
      <c r="H124" s="17">
        <f t="shared" ref="H124:J125" si="13">H125</f>
        <v>879.60899999999992</v>
      </c>
      <c r="I124" s="17">
        <f t="shared" si="13"/>
        <v>587.96900000000005</v>
      </c>
      <c r="J124" s="17">
        <f t="shared" si="13"/>
        <v>587.96900000000005</v>
      </c>
      <c r="K124" s="2">
        <v>2273.0639999999999</v>
      </c>
      <c r="L124" s="13">
        <f>K124-H124</f>
        <v>1393.4549999999999</v>
      </c>
    </row>
    <row r="125" spans="1:12" ht="60">
      <c r="A125" s="6"/>
      <c r="B125" s="6">
        <v>601</v>
      </c>
      <c r="C125" s="18" t="s">
        <v>425</v>
      </c>
      <c r="D125" s="18">
        <v>12</v>
      </c>
      <c r="E125" s="38" t="s">
        <v>549</v>
      </c>
      <c r="F125" s="18"/>
      <c r="G125" s="19" t="s">
        <v>550</v>
      </c>
      <c r="H125" s="20">
        <f t="shared" si="13"/>
        <v>879.60899999999992</v>
      </c>
      <c r="I125" s="20">
        <f t="shared" si="13"/>
        <v>587.96900000000005</v>
      </c>
      <c r="J125" s="20">
        <f t="shared" si="13"/>
        <v>587.96900000000005</v>
      </c>
    </row>
    <row r="126" spans="1:12" ht="60">
      <c r="A126" s="6"/>
      <c r="B126" s="6">
        <v>601</v>
      </c>
      <c r="C126" s="6" t="s">
        <v>425</v>
      </c>
      <c r="D126" s="6">
        <v>12</v>
      </c>
      <c r="E126" s="34" t="s">
        <v>551</v>
      </c>
      <c r="F126" s="6"/>
      <c r="G126" s="5" t="s">
        <v>552</v>
      </c>
      <c r="H126" s="21">
        <f>H127+H140</f>
        <v>879.60899999999992</v>
      </c>
      <c r="I126" s="21">
        <f>I127+I140</f>
        <v>587.96900000000005</v>
      </c>
      <c r="J126" s="21">
        <f>J127+J140</f>
        <v>587.96900000000005</v>
      </c>
    </row>
    <row r="127" spans="1:12" ht="24">
      <c r="A127" s="6"/>
      <c r="B127" s="6">
        <v>601</v>
      </c>
      <c r="C127" s="6" t="s">
        <v>425</v>
      </c>
      <c r="D127" s="6">
        <v>12</v>
      </c>
      <c r="E127" s="34" t="s">
        <v>553</v>
      </c>
      <c r="F127" s="6"/>
      <c r="G127" s="5" t="s">
        <v>554</v>
      </c>
      <c r="H127" s="21">
        <f>H128+H130+H132+H134+H136+H138</f>
        <v>635.40099999999995</v>
      </c>
      <c r="I127" s="21">
        <f>I128+I130+I132+I134+I136+I138</f>
        <v>343.83</v>
      </c>
      <c r="J127" s="21">
        <f>J128+J130+J132+J134+J136+J138</f>
        <v>343.83</v>
      </c>
      <c r="K127" s="21">
        <f>K128+K130+K132+K134+K136+K138</f>
        <v>0</v>
      </c>
      <c r="L127" s="21">
        <f>L128+L130+L132+L134+L136+L138</f>
        <v>0</v>
      </c>
    </row>
    <row r="128" spans="1:12" ht="60">
      <c r="A128" s="6"/>
      <c r="B128" s="6">
        <v>601</v>
      </c>
      <c r="C128" s="6" t="s">
        <v>425</v>
      </c>
      <c r="D128" s="6">
        <v>12</v>
      </c>
      <c r="E128" s="34" t="s">
        <v>555</v>
      </c>
      <c r="F128" s="6"/>
      <c r="G128" s="5" t="s">
        <v>556</v>
      </c>
      <c r="H128" s="21">
        <f>H129</f>
        <v>90</v>
      </c>
      <c r="I128" s="21">
        <f>I129</f>
        <v>90</v>
      </c>
      <c r="J128" s="21">
        <f>J129</f>
        <v>90</v>
      </c>
    </row>
    <row r="129" spans="1:10" ht="48">
      <c r="A129" s="6"/>
      <c r="B129" s="6">
        <v>601</v>
      </c>
      <c r="C129" s="6" t="s">
        <v>425</v>
      </c>
      <c r="D129" s="6">
        <v>12</v>
      </c>
      <c r="E129" s="34" t="s">
        <v>555</v>
      </c>
      <c r="F129" s="23" t="s">
        <v>422</v>
      </c>
      <c r="G129" s="24" t="s">
        <v>423</v>
      </c>
      <c r="H129" s="21">
        <v>90</v>
      </c>
      <c r="I129" s="21">
        <v>90</v>
      </c>
      <c r="J129" s="21">
        <v>90</v>
      </c>
    </row>
    <row r="130" spans="1:10" ht="48">
      <c r="A130" s="6"/>
      <c r="B130" s="6">
        <v>601</v>
      </c>
      <c r="C130" s="6" t="s">
        <v>425</v>
      </c>
      <c r="D130" s="6">
        <v>12</v>
      </c>
      <c r="E130" s="34" t="s">
        <v>557</v>
      </c>
      <c r="F130" s="6"/>
      <c r="G130" s="5" t="s">
        <v>558</v>
      </c>
      <c r="H130" s="21">
        <f>H131</f>
        <v>29.38</v>
      </c>
      <c r="I130" s="21">
        <f>I131</f>
        <v>29.38</v>
      </c>
      <c r="J130" s="21">
        <f>J131</f>
        <v>29.38</v>
      </c>
    </row>
    <row r="131" spans="1:10" ht="48">
      <c r="A131" s="6"/>
      <c r="B131" s="6">
        <v>601</v>
      </c>
      <c r="C131" s="6" t="s">
        <v>425</v>
      </c>
      <c r="D131" s="6">
        <v>12</v>
      </c>
      <c r="E131" s="34" t="s">
        <v>557</v>
      </c>
      <c r="F131" s="23" t="s">
        <v>422</v>
      </c>
      <c r="G131" s="24" t="s">
        <v>423</v>
      </c>
      <c r="H131" s="21">
        <v>29.38</v>
      </c>
      <c r="I131" s="21">
        <v>29.38</v>
      </c>
      <c r="J131" s="21">
        <v>29.38</v>
      </c>
    </row>
    <row r="132" spans="1:10" ht="48">
      <c r="A132" s="6"/>
      <c r="B132" s="6">
        <v>601</v>
      </c>
      <c r="C132" s="6" t="s">
        <v>425</v>
      </c>
      <c r="D132" s="6">
        <v>12</v>
      </c>
      <c r="E132" s="34" t="s">
        <v>559</v>
      </c>
      <c r="F132" s="6"/>
      <c r="G132" s="5" t="s">
        <v>560</v>
      </c>
      <c r="H132" s="21">
        <f>H133</f>
        <v>96.2</v>
      </c>
      <c r="I132" s="21">
        <f>I133</f>
        <v>96.2</v>
      </c>
      <c r="J132" s="21">
        <f>J133</f>
        <v>96.2</v>
      </c>
    </row>
    <row r="133" spans="1:10" ht="48">
      <c r="A133" s="6"/>
      <c r="B133" s="6">
        <v>601</v>
      </c>
      <c r="C133" s="6" t="s">
        <v>425</v>
      </c>
      <c r="D133" s="6">
        <v>12</v>
      </c>
      <c r="E133" s="34" t="s">
        <v>559</v>
      </c>
      <c r="F133" s="23" t="s">
        <v>422</v>
      </c>
      <c r="G133" s="24" t="s">
        <v>423</v>
      </c>
      <c r="H133" s="21">
        <v>96.2</v>
      </c>
      <c r="I133" s="21">
        <v>96.2</v>
      </c>
      <c r="J133" s="21">
        <v>96.2</v>
      </c>
    </row>
    <row r="134" spans="1:10" ht="48">
      <c r="A134" s="6"/>
      <c r="B134" s="6">
        <v>601</v>
      </c>
      <c r="C134" s="6" t="s">
        <v>425</v>
      </c>
      <c r="D134" s="6">
        <v>12</v>
      </c>
      <c r="E134" s="34" t="s">
        <v>561</v>
      </c>
      <c r="F134" s="6"/>
      <c r="G134" s="5" t="s">
        <v>562</v>
      </c>
      <c r="H134" s="21">
        <f>H135</f>
        <v>28.25</v>
      </c>
      <c r="I134" s="21">
        <f>I135</f>
        <v>28.25</v>
      </c>
      <c r="J134" s="21">
        <f>J135</f>
        <v>28.25</v>
      </c>
    </row>
    <row r="135" spans="1:10" ht="36">
      <c r="A135" s="6"/>
      <c r="B135" s="6">
        <v>601</v>
      </c>
      <c r="C135" s="6" t="s">
        <v>425</v>
      </c>
      <c r="D135" s="6">
        <v>12</v>
      </c>
      <c r="E135" s="34" t="s">
        <v>561</v>
      </c>
      <c r="F135" s="23">
        <v>300</v>
      </c>
      <c r="G135" s="24" t="s">
        <v>424</v>
      </c>
      <c r="H135" s="21">
        <v>28.25</v>
      </c>
      <c r="I135" s="21">
        <v>28.25</v>
      </c>
      <c r="J135" s="21">
        <v>28.25</v>
      </c>
    </row>
    <row r="136" spans="1:10" ht="48">
      <c r="A136" s="6"/>
      <c r="B136" s="6">
        <v>601</v>
      </c>
      <c r="C136" s="6" t="s">
        <v>425</v>
      </c>
      <c r="D136" s="6">
        <v>12</v>
      </c>
      <c r="E136" s="34" t="s">
        <v>563</v>
      </c>
      <c r="F136" s="6"/>
      <c r="G136" s="5" t="s">
        <v>564</v>
      </c>
      <c r="H136" s="21">
        <f>H137</f>
        <v>99.930999999999997</v>
      </c>
      <c r="I136" s="21">
        <f>I137</f>
        <v>100</v>
      </c>
      <c r="J136" s="21">
        <f>J137</f>
        <v>100</v>
      </c>
    </row>
    <row r="137" spans="1:10" ht="48">
      <c r="A137" s="6"/>
      <c r="B137" s="6">
        <v>601</v>
      </c>
      <c r="C137" s="6" t="s">
        <v>425</v>
      </c>
      <c r="D137" s="6">
        <v>12</v>
      </c>
      <c r="E137" s="34" t="s">
        <v>563</v>
      </c>
      <c r="F137" s="23" t="s">
        <v>422</v>
      </c>
      <c r="G137" s="24" t="s">
        <v>423</v>
      </c>
      <c r="H137" s="21">
        <v>99.930999999999997</v>
      </c>
      <c r="I137" s="21">
        <v>100</v>
      </c>
      <c r="J137" s="21">
        <v>100</v>
      </c>
    </row>
    <row r="138" spans="1:10" ht="36">
      <c r="A138" s="6"/>
      <c r="B138" s="6">
        <v>601</v>
      </c>
      <c r="C138" s="6" t="s">
        <v>425</v>
      </c>
      <c r="D138" s="6">
        <v>12</v>
      </c>
      <c r="E138" s="34" t="s">
        <v>317</v>
      </c>
      <c r="F138" s="6"/>
      <c r="G138" s="5" t="s">
        <v>318</v>
      </c>
      <c r="H138" s="21">
        <f>H139</f>
        <v>291.64</v>
      </c>
      <c r="I138" s="21">
        <f>I139</f>
        <v>0</v>
      </c>
      <c r="J138" s="21">
        <f>J139</f>
        <v>0</v>
      </c>
    </row>
    <row r="139" spans="1:10" ht="48">
      <c r="A139" s="6"/>
      <c r="B139" s="6">
        <v>601</v>
      </c>
      <c r="C139" s="6" t="s">
        <v>425</v>
      </c>
      <c r="D139" s="6">
        <v>12</v>
      </c>
      <c r="E139" s="34" t="s">
        <v>317</v>
      </c>
      <c r="F139" s="23" t="s">
        <v>422</v>
      </c>
      <c r="G139" s="24" t="s">
        <v>423</v>
      </c>
      <c r="H139" s="21">
        <v>291.64</v>
      </c>
      <c r="I139" s="21">
        <v>0</v>
      </c>
      <c r="J139" s="21">
        <v>0</v>
      </c>
    </row>
    <row r="140" spans="1:10" ht="60">
      <c r="A140" s="6"/>
      <c r="B140" s="6">
        <v>601</v>
      </c>
      <c r="C140" s="6" t="s">
        <v>425</v>
      </c>
      <c r="D140" s="6">
        <v>12</v>
      </c>
      <c r="E140" s="34" t="s">
        <v>565</v>
      </c>
      <c r="F140" s="6"/>
      <c r="G140" s="5" t="s">
        <v>566</v>
      </c>
      <c r="H140" s="21">
        <f>H141+H143+H146</f>
        <v>244.208</v>
      </c>
      <c r="I140" s="21">
        <f>I141+I143+I146</f>
        <v>244.13900000000001</v>
      </c>
      <c r="J140" s="21">
        <f>J141+J143+J146</f>
        <v>244.13900000000001</v>
      </c>
    </row>
    <row r="141" spans="1:10" ht="24">
      <c r="A141" s="6"/>
      <c r="B141" s="6">
        <v>601</v>
      </c>
      <c r="C141" s="6" t="s">
        <v>425</v>
      </c>
      <c r="D141" s="6">
        <v>12</v>
      </c>
      <c r="E141" s="34" t="s">
        <v>567</v>
      </c>
      <c r="F141" s="6"/>
      <c r="G141" s="5" t="s">
        <v>568</v>
      </c>
      <c r="H141" s="21">
        <f>H142</f>
        <v>1.208</v>
      </c>
      <c r="I141" s="21">
        <f>I142</f>
        <v>1.139</v>
      </c>
      <c r="J141" s="21">
        <f>J142</f>
        <v>1.139</v>
      </c>
    </row>
    <row r="142" spans="1:10" ht="48">
      <c r="A142" s="6"/>
      <c r="B142" s="6">
        <v>601</v>
      </c>
      <c r="C142" s="6" t="s">
        <v>425</v>
      </c>
      <c r="D142" s="6">
        <v>12</v>
      </c>
      <c r="E142" s="34" t="s">
        <v>567</v>
      </c>
      <c r="F142" s="23" t="s">
        <v>422</v>
      </c>
      <c r="G142" s="24" t="s">
        <v>423</v>
      </c>
      <c r="H142" s="21">
        <v>1.208</v>
      </c>
      <c r="I142" s="21">
        <v>1.139</v>
      </c>
      <c r="J142" s="21">
        <v>1.139</v>
      </c>
    </row>
    <row r="143" spans="1:10" ht="108">
      <c r="A143" s="6"/>
      <c r="B143" s="6">
        <v>601</v>
      </c>
      <c r="C143" s="6" t="s">
        <v>425</v>
      </c>
      <c r="D143" s="6">
        <v>12</v>
      </c>
      <c r="E143" s="34" t="s">
        <v>569</v>
      </c>
      <c r="F143" s="6"/>
      <c r="G143" s="5" t="s">
        <v>570</v>
      </c>
      <c r="H143" s="21">
        <f>H144</f>
        <v>20</v>
      </c>
      <c r="I143" s="21">
        <f>I144</f>
        <v>20</v>
      </c>
      <c r="J143" s="21">
        <f>J144</f>
        <v>20</v>
      </c>
    </row>
    <row r="144" spans="1:10" ht="48">
      <c r="A144" s="6"/>
      <c r="B144" s="6">
        <v>601</v>
      </c>
      <c r="C144" s="6" t="s">
        <v>425</v>
      </c>
      <c r="D144" s="6">
        <v>12</v>
      </c>
      <c r="E144" s="34" t="s">
        <v>569</v>
      </c>
      <c r="F144" s="23" t="s">
        <v>422</v>
      </c>
      <c r="G144" s="24" t="s">
        <v>423</v>
      </c>
      <c r="H144" s="21">
        <v>20</v>
      </c>
      <c r="I144" s="21">
        <v>20</v>
      </c>
      <c r="J144" s="21">
        <v>20</v>
      </c>
    </row>
    <row r="145" spans="1:12" ht="48">
      <c r="A145" s="6"/>
      <c r="B145" s="6">
        <v>601</v>
      </c>
      <c r="C145" s="6" t="s">
        <v>425</v>
      </c>
      <c r="D145" s="6">
        <v>12</v>
      </c>
      <c r="E145" s="34" t="s">
        <v>571</v>
      </c>
      <c r="F145" s="6"/>
      <c r="G145" s="5" t="s">
        <v>572</v>
      </c>
      <c r="H145" s="21">
        <f>H146</f>
        <v>223</v>
      </c>
      <c r="I145" s="21">
        <f>I146</f>
        <v>223</v>
      </c>
      <c r="J145" s="21">
        <f>J146</f>
        <v>223</v>
      </c>
    </row>
    <row r="146" spans="1:12" ht="48">
      <c r="A146" s="6"/>
      <c r="B146" s="6">
        <v>601</v>
      </c>
      <c r="C146" s="6" t="s">
        <v>425</v>
      </c>
      <c r="D146" s="6">
        <v>12</v>
      </c>
      <c r="E146" s="34" t="s">
        <v>571</v>
      </c>
      <c r="F146" s="23" t="s">
        <v>422</v>
      </c>
      <c r="G146" s="24" t="s">
        <v>423</v>
      </c>
      <c r="H146" s="21">
        <v>223</v>
      </c>
      <c r="I146" s="21">
        <v>223</v>
      </c>
      <c r="J146" s="21">
        <v>223</v>
      </c>
    </row>
    <row r="147" spans="1:12" ht="24">
      <c r="A147" s="6"/>
      <c r="B147" s="6">
        <v>601</v>
      </c>
      <c r="C147" s="44" t="s">
        <v>431</v>
      </c>
      <c r="D147" s="44" t="s">
        <v>402</v>
      </c>
      <c r="E147" s="50"/>
      <c r="F147" s="10"/>
      <c r="G147" s="11" t="s">
        <v>577</v>
      </c>
      <c r="H147" s="12">
        <f>H148+H156+H191</f>
        <v>415028.90800000005</v>
      </c>
      <c r="I147" s="12">
        <f>I148+I156+I191</f>
        <v>178564.38699999996</v>
      </c>
      <c r="J147" s="12">
        <f>J148+J156+J191</f>
        <v>179242.35699999996</v>
      </c>
    </row>
    <row r="148" spans="1:12">
      <c r="A148" s="6"/>
      <c r="B148" s="6">
        <v>601</v>
      </c>
      <c r="C148" s="14" t="s">
        <v>431</v>
      </c>
      <c r="D148" s="14" t="s">
        <v>401</v>
      </c>
      <c r="E148" s="51"/>
      <c r="F148" s="14"/>
      <c r="G148" s="16" t="s">
        <v>578</v>
      </c>
      <c r="H148" s="17">
        <f>H149</f>
        <v>2708.569</v>
      </c>
      <c r="I148" s="17">
        <f>I149</f>
        <v>0</v>
      </c>
      <c r="J148" s="17">
        <f>J149</f>
        <v>0</v>
      </c>
      <c r="K148" s="2">
        <v>13987.245000000001</v>
      </c>
      <c r="L148" s="13">
        <f>K148-H148</f>
        <v>11278.676000000001</v>
      </c>
    </row>
    <row r="149" spans="1:12" ht="96">
      <c r="A149" s="6"/>
      <c r="B149" s="6">
        <v>601</v>
      </c>
      <c r="C149" s="15" t="s">
        <v>431</v>
      </c>
      <c r="D149" s="15" t="s">
        <v>401</v>
      </c>
      <c r="E149" s="38" t="s">
        <v>579</v>
      </c>
      <c r="F149" s="18"/>
      <c r="G149" s="19" t="s">
        <v>580</v>
      </c>
      <c r="H149" s="20">
        <f t="shared" ref="H149:J150" si="14">H150</f>
        <v>2708.569</v>
      </c>
      <c r="I149" s="20">
        <f t="shared" si="14"/>
        <v>0</v>
      </c>
      <c r="J149" s="20">
        <f t="shared" si="14"/>
        <v>0</v>
      </c>
    </row>
    <row r="150" spans="1:12" ht="84">
      <c r="A150" s="6"/>
      <c r="B150" s="6">
        <v>601</v>
      </c>
      <c r="C150" s="7" t="s">
        <v>431</v>
      </c>
      <c r="D150" s="7" t="s">
        <v>401</v>
      </c>
      <c r="E150" s="34" t="s">
        <v>581</v>
      </c>
      <c r="F150" s="6"/>
      <c r="G150" s="5" t="s">
        <v>582</v>
      </c>
      <c r="H150" s="21">
        <f>H151</f>
        <v>2708.569</v>
      </c>
      <c r="I150" s="21">
        <f t="shared" si="14"/>
        <v>0</v>
      </c>
      <c r="J150" s="21">
        <f t="shared" si="14"/>
        <v>0</v>
      </c>
    </row>
    <row r="151" spans="1:12" ht="48">
      <c r="A151" s="6"/>
      <c r="B151" s="6">
        <v>601</v>
      </c>
      <c r="C151" s="7" t="s">
        <v>431</v>
      </c>
      <c r="D151" s="7" t="s">
        <v>401</v>
      </c>
      <c r="E151" s="34" t="s">
        <v>583</v>
      </c>
      <c r="F151" s="6"/>
      <c r="G151" s="5" t="s">
        <v>584</v>
      </c>
      <c r="H151" s="21">
        <f>H152+H154</f>
        <v>2708.569</v>
      </c>
      <c r="I151" s="21">
        <f t="shared" ref="I151:J151" si="15">I152+I154</f>
        <v>0</v>
      </c>
      <c r="J151" s="21">
        <f t="shared" si="15"/>
        <v>0</v>
      </c>
    </row>
    <row r="152" spans="1:12" ht="84">
      <c r="A152" s="6"/>
      <c r="B152" s="6">
        <v>601</v>
      </c>
      <c r="C152" s="7" t="s">
        <v>431</v>
      </c>
      <c r="D152" s="7" t="s">
        <v>401</v>
      </c>
      <c r="E152" s="34" t="s">
        <v>585</v>
      </c>
      <c r="F152" s="6"/>
      <c r="G152" s="5" t="s">
        <v>586</v>
      </c>
      <c r="H152" s="21">
        <f>H153</f>
        <v>2434.6439999999998</v>
      </c>
      <c r="I152" s="21">
        <f>I153</f>
        <v>0</v>
      </c>
      <c r="J152" s="21">
        <f>J153</f>
        <v>0</v>
      </c>
    </row>
    <row r="153" spans="1:12" ht="48">
      <c r="A153" s="6"/>
      <c r="B153" s="6">
        <v>601</v>
      </c>
      <c r="C153" s="7" t="s">
        <v>431</v>
      </c>
      <c r="D153" s="7" t="s">
        <v>401</v>
      </c>
      <c r="E153" s="34" t="s">
        <v>585</v>
      </c>
      <c r="F153" s="23" t="s">
        <v>422</v>
      </c>
      <c r="G153" s="24" t="s">
        <v>423</v>
      </c>
      <c r="H153" s="21">
        <v>2434.6439999999998</v>
      </c>
      <c r="I153" s="21">
        <v>0</v>
      </c>
      <c r="J153" s="21">
        <v>0</v>
      </c>
    </row>
    <row r="154" spans="1:12" ht="72">
      <c r="A154" s="6"/>
      <c r="B154" s="6">
        <v>601</v>
      </c>
      <c r="C154" s="7" t="s">
        <v>431</v>
      </c>
      <c r="D154" s="7" t="s">
        <v>401</v>
      </c>
      <c r="E154" s="34" t="s">
        <v>587</v>
      </c>
      <c r="F154" s="7"/>
      <c r="G154" s="5" t="s">
        <v>588</v>
      </c>
      <c r="H154" s="21">
        <f>H155</f>
        <v>273.92500000000001</v>
      </c>
      <c r="I154" s="21">
        <f t="shared" ref="I154:J154" si="16">I155</f>
        <v>0</v>
      </c>
      <c r="J154" s="21">
        <f t="shared" si="16"/>
        <v>0</v>
      </c>
    </row>
    <row r="155" spans="1:12" ht="48">
      <c r="A155" s="6"/>
      <c r="B155" s="6">
        <v>601</v>
      </c>
      <c r="C155" s="7" t="s">
        <v>431</v>
      </c>
      <c r="D155" s="7" t="s">
        <v>401</v>
      </c>
      <c r="E155" s="34" t="s">
        <v>587</v>
      </c>
      <c r="F155" s="23" t="s">
        <v>422</v>
      </c>
      <c r="G155" s="24" t="s">
        <v>423</v>
      </c>
      <c r="H155" s="21">
        <v>273.92500000000001</v>
      </c>
      <c r="I155" s="21">
        <v>0</v>
      </c>
      <c r="J155" s="21">
        <v>0</v>
      </c>
    </row>
    <row r="156" spans="1:12" ht="24">
      <c r="A156" s="6"/>
      <c r="B156" s="6">
        <v>601</v>
      </c>
      <c r="C156" s="14" t="s">
        <v>431</v>
      </c>
      <c r="D156" s="14" t="s">
        <v>404</v>
      </c>
      <c r="E156" s="51"/>
      <c r="F156" s="27"/>
      <c r="G156" s="16" t="s">
        <v>589</v>
      </c>
      <c r="H156" s="17">
        <f t="shared" ref="H156:J157" si="17">H157</f>
        <v>411339.37900000002</v>
      </c>
      <c r="I156" s="17">
        <f t="shared" si="17"/>
        <v>178564.38699999996</v>
      </c>
      <c r="J156" s="17">
        <f t="shared" si="17"/>
        <v>179242.35699999996</v>
      </c>
      <c r="K156" s="2">
        <v>354976.79100000003</v>
      </c>
      <c r="L156" s="13">
        <f>K156-H156</f>
        <v>-56362.587999999989</v>
      </c>
    </row>
    <row r="157" spans="1:12" ht="96">
      <c r="A157" s="6"/>
      <c r="B157" s="6">
        <v>601</v>
      </c>
      <c r="C157" s="15" t="s">
        <v>431</v>
      </c>
      <c r="D157" s="15" t="s">
        <v>404</v>
      </c>
      <c r="E157" s="38" t="s">
        <v>579</v>
      </c>
      <c r="F157" s="18"/>
      <c r="G157" s="19" t="s">
        <v>580</v>
      </c>
      <c r="H157" s="20">
        <f t="shared" si="17"/>
        <v>411339.37900000002</v>
      </c>
      <c r="I157" s="20">
        <f t="shared" si="17"/>
        <v>178564.38699999996</v>
      </c>
      <c r="J157" s="20">
        <f t="shared" si="17"/>
        <v>179242.35699999996</v>
      </c>
    </row>
    <row r="158" spans="1:12" ht="84">
      <c r="A158" s="6"/>
      <c r="B158" s="6">
        <v>601</v>
      </c>
      <c r="C158" s="7" t="s">
        <v>431</v>
      </c>
      <c r="D158" s="7" t="s">
        <v>404</v>
      </c>
      <c r="E158" s="34" t="s">
        <v>581</v>
      </c>
      <c r="F158" s="6"/>
      <c r="G158" s="5" t="s">
        <v>582</v>
      </c>
      <c r="H158" s="21">
        <f>H159+H164</f>
        <v>411339.37900000002</v>
      </c>
      <c r="I158" s="21">
        <f>I159+I164</f>
        <v>178564.38699999996</v>
      </c>
      <c r="J158" s="21">
        <f>J159+J164</f>
        <v>179242.35699999996</v>
      </c>
    </row>
    <row r="159" spans="1:12" ht="60">
      <c r="A159" s="6"/>
      <c r="B159" s="6">
        <v>601</v>
      </c>
      <c r="C159" s="7" t="s">
        <v>431</v>
      </c>
      <c r="D159" s="7" t="s">
        <v>404</v>
      </c>
      <c r="E159" s="34" t="s">
        <v>590</v>
      </c>
      <c r="F159" s="6"/>
      <c r="G159" s="5" t="s">
        <v>591</v>
      </c>
      <c r="H159" s="21">
        <f>H160+H162</f>
        <v>87729.222999999998</v>
      </c>
      <c r="I159" s="21">
        <f>I160+I162</f>
        <v>0</v>
      </c>
      <c r="J159" s="21">
        <f>J160+J162</f>
        <v>0</v>
      </c>
    </row>
    <row r="160" spans="1:12" ht="60">
      <c r="A160" s="6"/>
      <c r="B160" s="6">
        <v>601</v>
      </c>
      <c r="C160" s="7" t="s">
        <v>431</v>
      </c>
      <c r="D160" s="7" t="s">
        <v>404</v>
      </c>
      <c r="E160" s="7" t="s">
        <v>595</v>
      </c>
      <c r="F160" s="7"/>
      <c r="G160" s="5" t="s">
        <v>596</v>
      </c>
      <c r="H160" s="21">
        <f>H161</f>
        <v>8772.9230000000007</v>
      </c>
      <c r="I160" s="21">
        <f>I161</f>
        <v>0</v>
      </c>
      <c r="J160" s="21">
        <f>J161</f>
        <v>0</v>
      </c>
    </row>
    <row r="161" spans="1:12" ht="48">
      <c r="A161" s="6"/>
      <c r="B161" s="6">
        <v>601</v>
      </c>
      <c r="C161" s="7" t="s">
        <v>431</v>
      </c>
      <c r="D161" s="7" t="s">
        <v>404</v>
      </c>
      <c r="E161" s="7" t="s">
        <v>595</v>
      </c>
      <c r="F161" s="6">
        <v>400</v>
      </c>
      <c r="G161" s="5" t="s">
        <v>594</v>
      </c>
      <c r="H161" s="21">
        <v>8772.9230000000007</v>
      </c>
      <c r="I161" s="21">
        <v>0</v>
      </c>
      <c r="J161" s="21">
        <v>0</v>
      </c>
    </row>
    <row r="162" spans="1:12" ht="48">
      <c r="A162" s="6"/>
      <c r="B162" s="6">
        <v>601</v>
      </c>
      <c r="C162" s="7" t="s">
        <v>431</v>
      </c>
      <c r="D162" s="7" t="s">
        <v>404</v>
      </c>
      <c r="E162" s="7" t="s">
        <v>597</v>
      </c>
      <c r="F162" s="6"/>
      <c r="G162" s="5" t="s">
        <v>598</v>
      </c>
      <c r="H162" s="21">
        <f>H163</f>
        <v>78956.3</v>
      </c>
      <c r="I162" s="21">
        <f>I163</f>
        <v>0</v>
      </c>
      <c r="J162" s="21">
        <f>J163</f>
        <v>0</v>
      </c>
    </row>
    <row r="163" spans="1:12" ht="48">
      <c r="A163" s="6"/>
      <c r="B163" s="6">
        <v>601</v>
      </c>
      <c r="C163" s="7" t="s">
        <v>431</v>
      </c>
      <c r="D163" s="7" t="s">
        <v>404</v>
      </c>
      <c r="E163" s="7" t="s">
        <v>597</v>
      </c>
      <c r="F163" s="6">
        <v>400</v>
      </c>
      <c r="G163" s="5" t="s">
        <v>594</v>
      </c>
      <c r="H163" s="21">
        <v>78956.3</v>
      </c>
      <c r="I163" s="21">
        <v>0</v>
      </c>
      <c r="J163" s="21">
        <v>0</v>
      </c>
    </row>
    <row r="164" spans="1:12" ht="60">
      <c r="A164" s="6"/>
      <c r="B164" s="6">
        <v>601</v>
      </c>
      <c r="C164" s="7" t="s">
        <v>431</v>
      </c>
      <c r="D164" s="7" t="s">
        <v>404</v>
      </c>
      <c r="E164" s="34" t="s">
        <v>599</v>
      </c>
      <c r="F164" s="6"/>
      <c r="G164" s="5" t="s">
        <v>600</v>
      </c>
      <c r="H164" s="52">
        <f>H167+H171+H173+H175+H177+H165+H181+H185+H187+H179+H189+H169+H183</f>
        <v>323610.15600000002</v>
      </c>
      <c r="I164" s="52">
        <f t="shared" ref="I164:J164" si="18">I167+I171+I173+I175+I177+I165+I181+I185+I187+I179+I189+I169+I183</f>
        <v>178564.38699999996</v>
      </c>
      <c r="J164" s="52">
        <f t="shared" si="18"/>
        <v>179242.35699999996</v>
      </c>
      <c r="K164" s="52" t="e">
        <f>K167+K171+K173+K175+K177+#REF!+K165+K181+K185+K187+K179+K189</f>
        <v>#REF!</v>
      </c>
      <c r="L164" s="52" t="e">
        <f>L167+L171+L173+L175+L177+#REF!+L165+L181+L185+L187+L179+L189</f>
        <v>#REF!</v>
      </c>
    </row>
    <row r="165" spans="1:12" ht="120">
      <c r="A165" s="6"/>
      <c r="B165" s="6">
        <v>601</v>
      </c>
      <c r="C165" s="7" t="s">
        <v>431</v>
      </c>
      <c r="D165" s="7" t="s">
        <v>404</v>
      </c>
      <c r="E165" s="40" t="s">
        <v>601</v>
      </c>
      <c r="F165" s="6"/>
      <c r="G165" s="5" t="s">
        <v>602</v>
      </c>
      <c r="H165" s="52">
        <f>H166</f>
        <v>33819.146999999997</v>
      </c>
      <c r="I165" s="52">
        <f>I166</f>
        <v>22719.232</v>
      </c>
      <c r="J165" s="52">
        <f>J166</f>
        <v>22719.232</v>
      </c>
    </row>
    <row r="166" spans="1:12" ht="24">
      <c r="A166" s="6"/>
      <c r="B166" s="6">
        <v>601</v>
      </c>
      <c r="C166" s="7" t="s">
        <v>431</v>
      </c>
      <c r="D166" s="7" t="s">
        <v>404</v>
      </c>
      <c r="E166" s="40" t="s">
        <v>601</v>
      </c>
      <c r="F166" s="6" t="s">
        <v>453</v>
      </c>
      <c r="G166" s="5" t="s">
        <v>446</v>
      </c>
      <c r="H166" s="52">
        <v>33819.146999999997</v>
      </c>
      <c r="I166" s="21">
        <v>22719.232</v>
      </c>
      <c r="J166" s="21">
        <v>22719.232</v>
      </c>
    </row>
    <row r="167" spans="1:12" ht="72">
      <c r="A167" s="6"/>
      <c r="B167" s="6">
        <v>601</v>
      </c>
      <c r="C167" s="7" t="s">
        <v>431</v>
      </c>
      <c r="D167" s="7" t="s">
        <v>404</v>
      </c>
      <c r="E167" s="34" t="s">
        <v>605</v>
      </c>
      <c r="F167" s="6"/>
      <c r="G167" s="5" t="s">
        <v>606</v>
      </c>
      <c r="H167" s="53">
        <f>H168</f>
        <v>36996.836000000003</v>
      </c>
      <c r="I167" s="53">
        <f>I168</f>
        <v>0</v>
      </c>
      <c r="J167" s="53">
        <f>J168</f>
        <v>0</v>
      </c>
    </row>
    <row r="168" spans="1:12" ht="48">
      <c r="A168" s="6"/>
      <c r="B168" s="6">
        <v>601</v>
      </c>
      <c r="C168" s="7" t="s">
        <v>431</v>
      </c>
      <c r="D168" s="7" t="s">
        <v>404</v>
      </c>
      <c r="E168" s="34" t="s">
        <v>605</v>
      </c>
      <c r="F168" s="6">
        <v>400</v>
      </c>
      <c r="G168" s="5" t="s">
        <v>594</v>
      </c>
      <c r="H168" s="53">
        <v>36996.836000000003</v>
      </c>
      <c r="I168" s="53">
        <v>0</v>
      </c>
      <c r="J168" s="53">
        <v>0</v>
      </c>
    </row>
    <row r="169" spans="1:12" ht="36">
      <c r="A169" s="6"/>
      <c r="B169" s="6">
        <v>601</v>
      </c>
      <c r="C169" s="7" t="s">
        <v>431</v>
      </c>
      <c r="D169" s="7" t="s">
        <v>404</v>
      </c>
      <c r="E169" s="34" t="s">
        <v>607</v>
      </c>
      <c r="F169" s="6"/>
      <c r="G169" s="5" t="s">
        <v>608</v>
      </c>
      <c r="H169" s="53">
        <f>H170</f>
        <v>104.226</v>
      </c>
      <c r="I169" s="53">
        <f>I170</f>
        <v>0</v>
      </c>
      <c r="J169" s="53">
        <f>J170</f>
        <v>0</v>
      </c>
    </row>
    <row r="170" spans="1:12" ht="48">
      <c r="A170" s="6"/>
      <c r="B170" s="6">
        <v>601</v>
      </c>
      <c r="C170" s="7" t="s">
        <v>431</v>
      </c>
      <c r="D170" s="7" t="s">
        <v>404</v>
      </c>
      <c r="E170" s="34" t="s">
        <v>607</v>
      </c>
      <c r="F170" s="23" t="s">
        <v>422</v>
      </c>
      <c r="G170" s="24" t="s">
        <v>423</v>
      </c>
      <c r="H170" s="53">
        <v>104.226</v>
      </c>
      <c r="I170" s="54">
        <v>0</v>
      </c>
      <c r="J170" s="54">
        <v>0</v>
      </c>
    </row>
    <row r="171" spans="1:12" ht="72">
      <c r="A171" s="6"/>
      <c r="B171" s="6">
        <v>601</v>
      </c>
      <c r="C171" s="7" t="s">
        <v>431</v>
      </c>
      <c r="D171" s="7" t="s">
        <v>404</v>
      </c>
      <c r="E171" s="34" t="s">
        <v>609</v>
      </c>
      <c r="F171" s="6"/>
      <c r="G171" s="5" t="s">
        <v>610</v>
      </c>
      <c r="H171" s="53">
        <f>H172</f>
        <v>6366.6670000000004</v>
      </c>
      <c r="I171" s="53">
        <f>I172</f>
        <v>0</v>
      </c>
      <c r="J171" s="53">
        <f>J172</f>
        <v>0</v>
      </c>
    </row>
    <row r="172" spans="1:12" ht="48">
      <c r="A172" s="6"/>
      <c r="B172" s="6">
        <v>601</v>
      </c>
      <c r="C172" s="7" t="s">
        <v>431</v>
      </c>
      <c r="D172" s="7" t="s">
        <v>404</v>
      </c>
      <c r="E172" s="34" t="s">
        <v>609</v>
      </c>
      <c r="F172" s="6">
        <v>400</v>
      </c>
      <c r="G172" s="5" t="s">
        <v>594</v>
      </c>
      <c r="H172" s="53">
        <v>6366.6670000000004</v>
      </c>
      <c r="I172" s="54">
        <v>0</v>
      </c>
      <c r="J172" s="54">
        <v>0</v>
      </c>
    </row>
    <row r="173" spans="1:12" ht="120">
      <c r="A173" s="6"/>
      <c r="B173" s="6">
        <v>601</v>
      </c>
      <c r="C173" s="7" t="s">
        <v>431</v>
      </c>
      <c r="D173" s="7" t="s">
        <v>404</v>
      </c>
      <c r="E173" s="40" t="s">
        <v>347</v>
      </c>
      <c r="F173" s="6"/>
      <c r="G173" s="55" t="s">
        <v>612</v>
      </c>
      <c r="H173" s="52">
        <f>H174</f>
        <v>64700.849000000002</v>
      </c>
      <c r="I173" s="21">
        <f>I174</f>
        <v>64700.849000000002</v>
      </c>
      <c r="J173" s="21">
        <f>J174</f>
        <v>64700.849000000002</v>
      </c>
    </row>
    <row r="174" spans="1:12" ht="24">
      <c r="A174" s="6"/>
      <c r="B174" s="6">
        <v>601</v>
      </c>
      <c r="C174" s="7" t="s">
        <v>431</v>
      </c>
      <c r="D174" s="7" t="s">
        <v>404</v>
      </c>
      <c r="E174" s="40" t="s">
        <v>347</v>
      </c>
      <c r="F174" s="6" t="s">
        <v>453</v>
      </c>
      <c r="G174" s="5" t="s">
        <v>446</v>
      </c>
      <c r="H174" s="52">
        <v>64700.849000000002</v>
      </c>
      <c r="I174" s="52">
        <v>64700.849000000002</v>
      </c>
      <c r="J174" s="52">
        <v>64700.849000000002</v>
      </c>
    </row>
    <row r="175" spans="1:12" ht="96">
      <c r="A175" s="6"/>
      <c r="B175" s="6">
        <v>601</v>
      </c>
      <c r="C175" s="7" t="s">
        <v>431</v>
      </c>
      <c r="D175" s="7" t="s">
        <v>404</v>
      </c>
      <c r="E175" s="40" t="s">
        <v>348</v>
      </c>
      <c r="F175" s="6"/>
      <c r="G175" s="5" t="s">
        <v>613</v>
      </c>
      <c r="H175" s="52">
        <f>H176</f>
        <v>119492</v>
      </c>
      <c r="I175" s="52">
        <f>I176</f>
        <v>47089.627</v>
      </c>
      <c r="J175" s="52">
        <f>J176</f>
        <v>47089.627</v>
      </c>
      <c r="K175" s="52" t="e">
        <f>K176</f>
        <v>#REF!</v>
      </c>
      <c r="L175" s="52" t="e">
        <f>L176</f>
        <v>#REF!</v>
      </c>
    </row>
    <row r="176" spans="1:12" ht="24">
      <c r="A176" s="6"/>
      <c r="B176" s="6">
        <v>601</v>
      </c>
      <c r="C176" s="7" t="s">
        <v>431</v>
      </c>
      <c r="D176" s="7" t="s">
        <v>404</v>
      </c>
      <c r="E176" s="40" t="s">
        <v>348</v>
      </c>
      <c r="F176" s="6" t="s">
        <v>453</v>
      </c>
      <c r="G176" s="5" t="s">
        <v>446</v>
      </c>
      <c r="H176" s="52">
        <v>119492</v>
      </c>
      <c r="I176" s="21">
        <v>47089.627</v>
      </c>
      <c r="J176" s="21">
        <v>47089.627</v>
      </c>
      <c r="K176" s="52" t="e">
        <f>#REF!</f>
        <v>#REF!</v>
      </c>
      <c r="L176" s="52" t="e">
        <f>#REF!</f>
        <v>#REF!</v>
      </c>
    </row>
    <row r="177" spans="1:12" ht="96">
      <c r="A177" s="6"/>
      <c r="B177" s="6">
        <v>601</v>
      </c>
      <c r="C177" s="7" t="s">
        <v>431</v>
      </c>
      <c r="D177" s="7" t="s">
        <v>404</v>
      </c>
      <c r="E177" s="40" t="s">
        <v>349</v>
      </c>
      <c r="F177" s="6"/>
      <c r="G177" s="5" t="s">
        <v>614</v>
      </c>
      <c r="H177" s="52">
        <f>H178</f>
        <v>19247.383000000002</v>
      </c>
      <c r="I177" s="52">
        <f>I178</f>
        <v>19940.289000000001</v>
      </c>
      <c r="J177" s="52">
        <f>J178</f>
        <v>20618.258999999998</v>
      </c>
    </row>
    <row r="178" spans="1:12" ht="24">
      <c r="A178" s="6"/>
      <c r="B178" s="6">
        <v>601</v>
      </c>
      <c r="C178" s="7" t="s">
        <v>431</v>
      </c>
      <c r="D178" s="7" t="s">
        <v>404</v>
      </c>
      <c r="E178" s="40" t="s">
        <v>349</v>
      </c>
      <c r="F178" s="6" t="s">
        <v>453</v>
      </c>
      <c r="G178" s="5" t="s">
        <v>446</v>
      </c>
      <c r="H178" s="52">
        <v>19247.383000000002</v>
      </c>
      <c r="I178" s="21">
        <v>19940.289000000001</v>
      </c>
      <c r="J178" s="21">
        <v>20618.258999999998</v>
      </c>
    </row>
    <row r="179" spans="1:12" ht="84">
      <c r="A179" s="6"/>
      <c r="B179" s="6">
        <v>601</v>
      </c>
      <c r="C179" s="7" t="s">
        <v>431</v>
      </c>
      <c r="D179" s="7" t="s">
        <v>404</v>
      </c>
      <c r="E179" s="40" t="s">
        <v>744</v>
      </c>
      <c r="F179" s="6"/>
      <c r="G179" s="5" t="s">
        <v>863</v>
      </c>
      <c r="H179" s="52">
        <f>H180</f>
        <v>7764.3180000000002</v>
      </c>
      <c r="I179" s="52">
        <f>I180</f>
        <v>0</v>
      </c>
      <c r="J179" s="52">
        <f>J180</f>
        <v>0</v>
      </c>
    </row>
    <row r="180" spans="1:12" ht="24">
      <c r="A180" s="6"/>
      <c r="B180" s="6">
        <v>601</v>
      </c>
      <c r="C180" s="7" t="s">
        <v>431</v>
      </c>
      <c r="D180" s="7" t="s">
        <v>404</v>
      </c>
      <c r="E180" s="40" t="s">
        <v>744</v>
      </c>
      <c r="F180" s="6" t="s">
        <v>453</v>
      </c>
      <c r="G180" s="5" t="s">
        <v>446</v>
      </c>
      <c r="H180" s="52">
        <v>7764.3180000000002</v>
      </c>
      <c r="I180" s="21">
        <v>0</v>
      </c>
      <c r="J180" s="21">
        <v>0</v>
      </c>
    </row>
    <row r="181" spans="1:12" ht="120">
      <c r="A181" s="6"/>
      <c r="B181" s="6">
        <v>601</v>
      </c>
      <c r="C181" s="7" t="s">
        <v>431</v>
      </c>
      <c r="D181" s="7" t="s">
        <v>404</v>
      </c>
      <c r="E181" s="40" t="s">
        <v>367</v>
      </c>
      <c r="F181" s="6"/>
      <c r="G181" s="5" t="s">
        <v>301</v>
      </c>
      <c r="H181" s="52">
        <f>H182</f>
        <v>31688.35</v>
      </c>
      <c r="I181" s="52">
        <f>I182</f>
        <v>2754.96</v>
      </c>
      <c r="J181" s="52">
        <f>J182</f>
        <v>2754.96</v>
      </c>
    </row>
    <row r="182" spans="1:12" ht="24">
      <c r="A182" s="6"/>
      <c r="B182" s="6">
        <v>601</v>
      </c>
      <c r="C182" s="7" t="s">
        <v>431</v>
      </c>
      <c r="D182" s="7" t="s">
        <v>404</v>
      </c>
      <c r="E182" s="40" t="s">
        <v>367</v>
      </c>
      <c r="F182" s="6" t="s">
        <v>453</v>
      </c>
      <c r="G182" s="5" t="s">
        <v>446</v>
      </c>
      <c r="H182" s="52">
        <v>31688.35</v>
      </c>
      <c r="I182" s="52">
        <v>2754.96</v>
      </c>
      <c r="J182" s="52">
        <v>2754.96</v>
      </c>
    </row>
    <row r="183" spans="1:12" ht="84">
      <c r="A183" s="6"/>
      <c r="B183" s="6">
        <v>601</v>
      </c>
      <c r="C183" s="7" t="s">
        <v>431</v>
      </c>
      <c r="D183" s="7" t="s">
        <v>404</v>
      </c>
      <c r="E183" s="40" t="s">
        <v>376</v>
      </c>
      <c r="F183" s="6"/>
      <c r="G183" s="5" t="s">
        <v>375</v>
      </c>
      <c r="H183" s="52">
        <f t="shared" ref="H183:J183" si="19">H184</f>
        <v>0</v>
      </c>
      <c r="I183" s="52">
        <f t="shared" si="19"/>
        <v>21359.43</v>
      </c>
      <c r="J183" s="52">
        <f t="shared" si="19"/>
        <v>21359.43</v>
      </c>
    </row>
    <row r="184" spans="1:12" ht="24">
      <c r="A184" s="6"/>
      <c r="B184" s="6">
        <v>601</v>
      </c>
      <c r="C184" s="7" t="s">
        <v>431</v>
      </c>
      <c r="D184" s="7" t="s">
        <v>404</v>
      </c>
      <c r="E184" s="40" t="s">
        <v>376</v>
      </c>
      <c r="F184" s="6" t="s">
        <v>453</v>
      </c>
      <c r="G184" s="5" t="s">
        <v>446</v>
      </c>
      <c r="H184" s="52">
        <v>0</v>
      </c>
      <c r="I184" s="52">
        <v>21359.43</v>
      </c>
      <c r="J184" s="52">
        <v>21359.43</v>
      </c>
    </row>
    <row r="185" spans="1:12" ht="108">
      <c r="A185" s="6"/>
      <c r="B185" s="6">
        <v>601</v>
      </c>
      <c r="C185" s="7" t="s">
        <v>431</v>
      </c>
      <c r="D185" s="7" t="s">
        <v>404</v>
      </c>
      <c r="E185" s="40" t="s">
        <v>832</v>
      </c>
      <c r="F185" s="6"/>
      <c r="G185" s="5" t="s">
        <v>866</v>
      </c>
      <c r="H185" s="52">
        <f>H186</f>
        <v>2620.5230000000001</v>
      </c>
      <c r="I185" s="52">
        <f>I186</f>
        <v>0</v>
      </c>
      <c r="J185" s="52">
        <f>J186</f>
        <v>0</v>
      </c>
    </row>
    <row r="186" spans="1:12" ht="24">
      <c r="A186" s="6"/>
      <c r="B186" s="6">
        <v>601</v>
      </c>
      <c r="C186" s="7" t="s">
        <v>431</v>
      </c>
      <c r="D186" s="7" t="s">
        <v>404</v>
      </c>
      <c r="E186" s="40" t="s">
        <v>832</v>
      </c>
      <c r="F186" s="6" t="s">
        <v>453</v>
      </c>
      <c r="G186" s="5" t="s">
        <v>446</v>
      </c>
      <c r="H186" s="52">
        <v>2620.5230000000001</v>
      </c>
      <c r="I186" s="52">
        <v>0</v>
      </c>
      <c r="J186" s="52">
        <v>0</v>
      </c>
    </row>
    <row r="187" spans="1:12" ht="120">
      <c r="A187" s="6"/>
      <c r="B187" s="6">
        <v>601</v>
      </c>
      <c r="C187" s="7" t="s">
        <v>431</v>
      </c>
      <c r="D187" s="7" t="s">
        <v>404</v>
      </c>
      <c r="E187" s="40" t="s">
        <v>865</v>
      </c>
      <c r="F187" s="6"/>
      <c r="G187" s="5" t="s">
        <v>864</v>
      </c>
      <c r="H187" s="52">
        <f>H188</f>
        <v>582.077</v>
      </c>
      <c r="I187" s="52">
        <f>I188</f>
        <v>0</v>
      </c>
      <c r="J187" s="52">
        <f>J188</f>
        <v>0</v>
      </c>
    </row>
    <row r="188" spans="1:12" ht="24">
      <c r="A188" s="6"/>
      <c r="B188" s="6">
        <v>601</v>
      </c>
      <c r="C188" s="7" t="s">
        <v>431</v>
      </c>
      <c r="D188" s="7" t="s">
        <v>404</v>
      </c>
      <c r="E188" s="40" t="s">
        <v>865</v>
      </c>
      <c r="F188" s="6" t="s">
        <v>453</v>
      </c>
      <c r="G188" s="5" t="s">
        <v>446</v>
      </c>
      <c r="H188" s="52">
        <v>582.077</v>
      </c>
      <c r="I188" s="52">
        <v>0</v>
      </c>
      <c r="J188" s="52">
        <v>0</v>
      </c>
    </row>
    <row r="189" spans="1:12" ht="88.5" customHeight="1">
      <c r="A189" s="6"/>
      <c r="B189" s="6">
        <v>601</v>
      </c>
      <c r="C189" s="7" t="s">
        <v>431</v>
      </c>
      <c r="D189" s="7" t="s">
        <v>404</v>
      </c>
      <c r="E189" s="40" t="s">
        <v>877</v>
      </c>
      <c r="F189" s="6"/>
      <c r="G189" s="5" t="s">
        <v>878</v>
      </c>
      <c r="H189" s="52">
        <f>H190</f>
        <v>227.78</v>
      </c>
      <c r="I189" s="52">
        <f>I190</f>
        <v>0</v>
      </c>
      <c r="J189" s="52">
        <f>J190</f>
        <v>0</v>
      </c>
    </row>
    <row r="190" spans="1:12" ht="24">
      <c r="A190" s="6"/>
      <c r="B190" s="6">
        <v>601</v>
      </c>
      <c r="C190" s="7" t="s">
        <v>431</v>
      </c>
      <c r="D190" s="7" t="s">
        <v>404</v>
      </c>
      <c r="E190" s="40" t="s">
        <v>877</v>
      </c>
      <c r="F190" s="6" t="s">
        <v>453</v>
      </c>
      <c r="G190" s="5" t="s">
        <v>446</v>
      </c>
      <c r="H190" s="52">
        <v>227.78</v>
      </c>
      <c r="I190" s="52">
        <v>0</v>
      </c>
      <c r="J190" s="52">
        <v>0</v>
      </c>
    </row>
    <row r="191" spans="1:12">
      <c r="A191" s="6"/>
      <c r="B191" s="6">
        <v>601</v>
      </c>
      <c r="C191" s="14" t="s">
        <v>431</v>
      </c>
      <c r="D191" s="14" t="s">
        <v>420</v>
      </c>
      <c r="E191" s="51"/>
      <c r="F191" s="27"/>
      <c r="G191" s="16" t="s">
        <v>615</v>
      </c>
      <c r="H191" s="17">
        <f>H192</f>
        <v>980.96</v>
      </c>
      <c r="I191" s="17">
        <f>I192</f>
        <v>0</v>
      </c>
      <c r="J191" s="17">
        <f>J192</f>
        <v>0</v>
      </c>
      <c r="K191" s="2">
        <v>261260.34</v>
      </c>
      <c r="L191" s="13">
        <f>K191-H191</f>
        <v>260279.38</v>
      </c>
    </row>
    <row r="192" spans="1:12" ht="60">
      <c r="A192" s="6"/>
      <c r="B192" s="6">
        <v>601</v>
      </c>
      <c r="C192" s="15" t="s">
        <v>431</v>
      </c>
      <c r="D192" s="15" t="s">
        <v>420</v>
      </c>
      <c r="E192" s="15" t="s">
        <v>616</v>
      </c>
      <c r="F192" s="15"/>
      <c r="G192" s="19" t="s">
        <v>617</v>
      </c>
      <c r="H192" s="20">
        <f t="shared" ref="H192:J194" si="20">H193</f>
        <v>980.96</v>
      </c>
      <c r="I192" s="20">
        <f t="shared" si="20"/>
        <v>0</v>
      </c>
      <c r="J192" s="20">
        <f t="shared" si="20"/>
        <v>0</v>
      </c>
    </row>
    <row r="193" spans="1:12" ht="60">
      <c r="A193" s="6"/>
      <c r="B193" s="6">
        <v>601</v>
      </c>
      <c r="C193" s="7" t="s">
        <v>431</v>
      </c>
      <c r="D193" s="7" t="s">
        <v>420</v>
      </c>
      <c r="E193" s="7" t="s">
        <v>618</v>
      </c>
      <c r="F193" s="7"/>
      <c r="G193" s="5" t="s">
        <v>619</v>
      </c>
      <c r="H193" s="21">
        <f t="shared" si="20"/>
        <v>980.96</v>
      </c>
      <c r="I193" s="21">
        <f t="shared" si="20"/>
        <v>0</v>
      </c>
      <c r="J193" s="21">
        <f t="shared" si="20"/>
        <v>0</v>
      </c>
    </row>
    <row r="194" spans="1:12" ht="156">
      <c r="A194" s="6"/>
      <c r="B194" s="6">
        <v>601</v>
      </c>
      <c r="C194" s="7" t="s">
        <v>431</v>
      </c>
      <c r="D194" s="7" t="s">
        <v>420</v>
      </c>
      <c r="E194" s="7" t="s">
        <v>620</v>
      </c>
      <c r="F194" s="7"/>
      <c r="G194" s="5" t="s">
        <v>621</v>
      </c>
      <c r="H194" s="21">
        <f>H195</f>
        <v>980.96</v>
      </c>
      <c r="I194" s="21">
        <f t="shared" si="20"/>
        <v>0</v>
      </c>
      <c r="J194" s="21">
        <f t="shared" si="20"/>
        <v>0</v>
      </c>
    </row>
    <row r="195" spans="1:12" ht="60">
      <c r="A195" s="6"/>
      <c r="B195" s="6">
        <v>601</v>
      </c>
      <c r="C195" s="7" t="s">
        <v>431</v>
      </c>
      <c r="D195" s="7" t="s">
        <v>420</v>
      </c>
      <c r="E195" s="7" t="s">
        <v>333</v>
      </c>
      <c r="F195" s="7"/>
      <c r="G195" s="5" t="s">
        <v>334</v>
      </c>
      <c r="H195" s="21">
        <f>H196</f>
        <v>980.96</v>
      </c>
      <c r="I195" s="21">
        <f>I196</f>
        <v>0</v>
      </c>
      <c r="J195" s="21">
        <f>J196</f>
        <v>0</v>
      </c>
    </row>
    <row r="196" spans="1:12" ht="48">
      <c r="A196" s="6"/>
      <c r="B196" s="6">
        <v>601</v>
      </c>
      <c r="C196" s="7" t="s">
        <v>431</v>
      </c>
      <c r="D196" s="7" t="s">
        <v>420</v>
      </c>
      <c r="E196" s="7" t="s">
        <v>333</v>
      </c>
      <c r="F196" s="23" t="s">
        <v>422</v>
      </c>
      <c r="G196" s="24" t="s">
        <v>423</v>
      </c>
      <c r="H196" s="21">
        <v>980.96</v>
      </c>
      <c r="I196" s="21">
        <v>0</v>
      </c>
      <c r="J196" s="21">
        <v>0</v>
      </c>
    </row>
    <row r="197" spans="1:12">
      <c r="A197" s="6"/>
      <c r="B197" s="6">
        <v>601</v>
      </c>
      <c r="C197" s="10" t="s">
        <v>664</v>
      </c>
      <c r="D197" s="10" t="s">
        <v>402</v>
      </c>
      <c r="E197" s="44"/>
      <c r="F197" s="6"/>
      <c r="G197" s="11" t="s">
        <v>665</v>
      </c>
      <c r="H197" s="12">
        <f>H198+H209+H221</f>
        <v>10936.185999999998</v>
      </c>
      <c r="I197" s="12">
        <f t="shared" ref="I197:J197" si="21">I198+I209+I221</f>
        <v>9916.4310000000005</v>
      </c>
      <c r="J197" s="12">
        <f t="shared" si="21"/>
        <v>9924.5310000000009</v>
      </c>
      <c r="K197" s="12" t="e">
        <f>K198+K209+K221+#REF!</f>
        <v>#REF!</v>
      </c>
      <c r="L197" s="12" t="e">
        <f>L198+L209+L221+#REF!</f>
        <v>#REF!</v>
      </c>
    </row>
    <row r="198" spans="1:12" ht="60">
      <c r="A198" s="6"/>
      <c r="B198" s="6">
        <v>601</v>
      </c>
      <c r="C198" s="10" t="s">
        <v>664</v>
      </c>
      <c r="D198" s="27" t="s">
        <v>431</v>
      </c>
      <c r="E198" s="14"/>
      <c r="F198" s="27"/>
      <c r="G198" s="16" t="s">
        <v>19</v>
      </c>
      <c r="H198" s="17">
        <f>H204+H199</f>
        <v>314.16000000000003</v>
      </c>
      <c r="I198" s="17">
        <f>I204</f>
        <v>309.16000000000003</v>
      </c>
      <c r="J198" s="17">
        <f>J204</f>
        <v>309.16000000000003</v>
      </c>
    </row>
    <row r="199" spans="1:12" ht="72">
      <c r="A199" s="6"/>
      <c r="B199" s="6">
        <v>601</v>
      </c>
      <c r="C199" s="6" t="s">
        <v>664</v>
      </c>
      <c r="D199" s="6" t="s">
        <v>431</v>
      </c>
      <c r="E199" s="15" t="s">
        <v>109</v>
      </c>
      <c r="F199" s="18"/>
      <c r="G199" s="19" t="s">
        <v>110</v>
      </c>
      <c r="H199" s="21">
        <f>H200</f>
        <v>5</v>
      </c>
      <c r="I199" s="21">
        <f t="shared" ref="I199:I202" si="22">I200</f>
        <v>0</v>
      </c>
      <c r="J199" s="21">
        <f t="shared" ref="J199:J202" si="23">J200</f>
        <v>0</v>
      </c>
    </row>
    <row r="200" spans="1:12" ht="48">
      <c r="A200" s="6"/>
      <c r="B200" s="6">
        <v>601</v>
      </c>
      <c r="C200" s="6" t="s">
        <v>664</v>
      </c>
      <c r="D200" s="6" t="s">
        <v>431</v>
      </c>
      <c r="E200" s="7" t="s">
        <v>118</v>
      </c>
      <c r="F200" s="6"/>
      <c r="G200" s="5" t="s">
        <v>119</v>
      </c>
      <c r="H200" s="21">
        <f>H201</f>
        <v>5</v>
      </c>
      <c r="I200" s="21">
        <f t="shared" si="22"/>
        <v>0</v>
      </c>
      <c r="J200" s="21">
        <f t="shared" si="23"/>
        <v>0</v>
      </c>
    </row>
    <row r="201" spans="1:12" ht="168">
      <c r="A201" s="6"/>
      <c r="B201" s="6">
        <v>601</v>
      </c>
      <c r="C201" s="6" t="s">
        <v>664</v>
      </c>
      <c r="D201" s="6" t="s">
        <v>431</v>
      </c>
      <c r="E201" s="7" t="s">
        <v>120</v>
      </c>
      <c r="F201" s="6"/>
      <c r="G201" s="5" t="s">
        <v>121</v>
      </c>
      <c r="H201" s="21">
        <f>H202</f>
        <v>5</v>
      </c>
      <c r="I201" s="21">
        <f t="shared" si="22"/>
        <v>0</v>
      </c>
      <c r="J201" s="21">
        <f t="shared" si="23"/>
        <v>0</v>
      </c>
    </row>
    <row r="202" spans="1:12" ht="36">
      <c r="A202" s="6"/>
      <c r="B202" s="6">
        <v>601</v>
      </c>
      <c r="C202" s="6" t="s">
        <v>664</v>
      </c>
      <c r="D202" s="6" t="s">
        <v>431</v>
      </c>
      <c r="E202" s="7" t="s">
        <v>322</v>
      </c>
      <c r="F202" s="6"/>
      <c r="G202" s="5" t="s">
        <v>323</v>
      </c>
      <c r="H202" s="21">
        <f>H203</f>
        <v>5</v>
      </c>
      <c r="I202" s="21">
        <f t="shared" si="22"/>
        <v>0</v>
      </c>
      <c r="J202" s="21">
        <f t="shared" si="23"/>
        <v>0</v>
      </c>
    </row>
    <row r="203" spans="1:12" ht="48">
      <c r="A203" s="6"/>
      <c r="B203" s="6">
        <v>601</v>
      </c>
      <c r="C203" s="6" t="s">
        <v>664</v>
      </c>
      <c r="D203" s="6" t="s">
        <v>431</v>
      </c>
      <c r="E203" s="7" t="s">
        <v>322</v>
      </c>
      <c r="F203" s="23" t="s">
        <v>422</v>
      </c>
      <c r="G203" s="24" t="s">
        <v>423</v>
      </c>
      <c r="H203" s="21">
        <v>5</v>
      </c>
      <c r="I203" s="21">
        <v>0</v>
      </c>
      <c r="J203" s="21">
        <v>0</v>
      </c>
    </row>
    <row r="204" spans="1:12" ht="60">
      <c r="A204" s="6"/>
      <c r="B204" s="6">
        <v>601</v>
      </c>
      <c r="C204" s="6" t="s">
        <v>664</v>
      </c>
      <c r="D204" s="6" t="s">
        <v>431</v>
      </c>
      <c r="E204" s="15" t="s">
        <v>406</v>
      </c>
      <c r="F204" s="18"/>
      <c r="G204" s="19" t="s">
        <v>407</v>
      </c>
      <c r="H204" s="20">
        <f t="shared" ref="H204:J207" si="24">H205</f>
        <v>309.16000000000003</v>
      </c>
      <c r="I204" s="20">
        <f t="shared" si="24"/>
        <v>309.16000000000003</v>
      </c>
      <c r="J204" s="20">
        <f t="shared" si="24"/>
        <v>309.16000000000003</v>
      </c>
    </row>
    <row r="205" spans="1:12" ht="48">
      <c r="A205" s="6"/>
      <c r="B205" s="6">
        <v>601</v>
      </c>
      <c r="C205" s="6" t="s">
        <v>664</v>
      </c>
      <c r="D205" s="6" t="s">
        <v>431</v>
      </c>
      <c r="E205" s="7" t="s">
        <v>433</v>
      </c>
      <c r="F205" s="6"/>
      <c r="G205" s="5" t="s">
        <v>434</v>
      </c>
      <c r="H205" s="21">
        <f t="shared" si="24"/>
        <v>309.16000000000003</v>
      </c>
      <c r="I205" s="21">
        <f t="shared" si="24"/>
        <v>309.16000000000003</v>
      </c>
      <c r="J205" s="21">
        <f t="shared" si="24"/>
        <v>309.16000000000003</v>
      </c>
    </row>
    <row r="206" spans="1:12" ht="36">
      <c r="A206" s="6"/>
      <c r="B206" s="6">
        <v>601</v>
      </c>
      <c r="C206" s="6" t="s">
        <v>664</v>
      </c>
      <c r="D206" s="6" t="s">
        <v>431</v>
      </c>
      <c r="E206" s="7" t="s">
        <v>449</v>
      </c>
      <c r="F206" s="7"/>
      <c r="G206" s="5" t="s">
        <v>411</v>
      </c>
      <c r="H206" s="21">
        <f t="shared" si="24"/>
        <v>309.16000000000003</v>
      </c>
      <c r="I206" s="21">
        <f t="shared" si="24"/>
        <v>309.16000000000003</v>
      </c>
      <c r="J206" s="21">
        <f t="shared" si="24"/>
        <v>309.16000000000003</v>
      </c>
    </row>
    <row r="207" spans="1:12" ht="48">
      <c r="A207" s="6"/>
      <c r="B207" s="6">
        <v>601</v>
      </c>
      <c r="C207" s="6" t="s">
        <v>664</v>
      </c>
      <c r="D207" s="6" t="s">
        <v>431</v>
      </c>
      <c r="E207" s="7" t="s">
        <v>21</v>
      </c>
      <c r="F207" s="6"/>
      <c r="G207" s="5" t="s">
        <v>22</v>
      </c>
      <c r="H207" s="21">
        <f>H208</f>
        <v>309.16000000000003</v>
      </c>
      <c r="I207" s="21">
        <f t="shared" si="24"/>
        <v>309.16000000000003</v>
      </c>
      <c r="J207" s="21">
        <f t="shared" si="24"/>
        <v>309.16000000000003</v>
      </c>
    </row>
    <row r="208" spans="1:12" ht="48">
      <c r="A208" s="6"/>
      <c r="B208" s="6">
        <v>601</v>
      </c>
      <c r="C208" s="6" t="s">
        <v>664</v>
      </c>
      <c r="D208" s="6" t="s">
        <v>431</v>
      </c>
      <c r="E208" s="7" t="s">
        <v>21</v>
      </c>
      <c r="F208" s="23" t="s">
        <v>422</v>
      </c>
      <c r="G208" s="24" t="s">
        <v>423</v>
      </c>
      <c r="H208" s="21">
        <v>309.16000000000003</v>
      </c>
      <c r="I208" s="21">
        <v>309.16000000000003</v>
      </c>
      <c r="J208" s="21">
        <v>309.16000000000003</v>
      </c>
    </row>
    <row r="209" spans="1:11">
      <c r="A209" s="6"/>
      <c r="B209" s="6">
        <v>601</v>
      </c>
      <c r="C209" s="27" t="s">
        <v>664</v>
      </c>
      <c r="D209" s="27" t="s">
        <v>664</v>
      </c>
      <c r="E209" s="14"/>
      <c r="F209" s="27"/>
      <c r="G209" s="16" t="s">
        <v>23</v>
      </c>
      <c r="H209" s="17">
        <f>H210</f>
        <v>9405.7259999999987</v>
      </c>
      <c r="I209" s="17">
        <f>I210</f>
        <v>8383.371000000001</v>
      </c>
      <c r="J209" s="17">
        <f>J210</f>
        <v>8383.371000000001</v>
      </c>
      <c r="K209" s="2">
        <v>7809.1760000000004</v>
      </c>
    </row>
    <row r="210" spans="1:11" ht="60">
      <c r="A210" s="6"/>
      <c r="B210" s="6">
        <v>601</v>
      </c>
      <c r="C210" s="15" t="s">
        <v>664</v>
      </c>
      <c r="D210" s="15" t="s">
        <v>664</v>
      </c>
      <c r="E210" s="15" t="s">
        <v>616</v>
      </c>
      <c r="F210" s="15"/>
      <c r="G210" s="19" t="s">
        <v>617</v>
      </c>
      <c r="H210" s="20">
        <f t="shared" ref="H210:J211" si="25">H211</f>
        <v>9405.7259999999987</v>
      </c>
      <c r="I210" s="20">
        <f t="shared" si="25"/>
        <v>8383.371000000001</v>
      </c>
      <c r="J210" s="20">
        <f t="shared" si="25"/>
        <v>8383.371000000001</v>
      </c>
    </row>
    <row r="211" spans="1:11" ht="60">
      <c r="A211" s="6"/>
      <c r="B211" s="6">
        <v>601</v>
      </c>
      <c r="C211" s="7" t="s">
        <v>664</v>
      </c>
      <c r="D211" s="7" t="s">
        <v>664</v>
      </c>
      <c r="E211" s="7" t="s">
        <v>618</v>
      </c>
      <c r="F211" s="7"/>
      <c r="G211" s="5" t="s">
        <v>619</v>
      </c>
      <c r="H211" s="21">
        <f t="shared" si="25"/>
        <v>9405.7259999999987</v>
      </c>
      <c r="I211" s="21">
        <f t="shared" si="25"/>
        <v>8383.371000000001</v>
      </c>
      <c r="J211" s="21">
        <f t="shared" si="25"/>
        <v>8383.371000000001</v>
      </c>
    </row>
    <row r="212" spans="1:11" ht="156">
      <c r="A212" s="6"/>
      <c r="B212" s="6">
        <v>601</v>
      </c>
      <c r="C212" s="7" t="s">
        <v>664</v>
      </c>
      <c r="D212" s="7" t="s">
        <v>664</v>
      </c>
      <c r="E212" s="7" t="s">
        <v>620</v>
      </c>
      <c r="F212" s="7"/>
      <c r="G212" s="5" t="s">
        <v>621</v>
      </c>
      <c r="H212" s="21">
        <f>H213+H217+H215</f>
        <v>9405.7259999999987</v>
      </c>
      <c r="I212" s="21">
        <f>I213+I217+I215</f>
        <v>8383.371000000001</v>
      </c>
      <c r="J212" s="21">
        <f>J213+J217+J215</f>
        <v>8383.371000000001</v>
      </c>
    </row>
    <row r="213" spans="1:11" ht="60">
      <c r="A213" s="6"/>
      <c r="B213" s="6">
        <v>601</v>
      </c>
      <c r="C213" s="7" t="s">
        <v>664</v>
      </c>
      <c r="D213" s="7" t="s">
        <v>664</v>
      </c>
      <c r="E213" s="7" t="s">
        <v>24</v>
      </c>
      <c r="F213" s="7"/>
      <c r="G213" s="5" t="s">
        <v>25</v>
      </c>
      <c r="H213" s="21">
        <f>H214</f>
        <v>775.20399999999995</v>
      </c>
      <c r="I213" s="21">
        <f>I214</f>
        <v>694.34900000000005</v>
      </c>
      <c r="J213" s="21">
        <f>J214</f>
        <v>694.34900000000005</v>
      </c>
    </row>
    <row r="214" spans="1:11" ht="48">
      <c r="A214" s="6"/>
      <c r="B214" s="6">
        <v>601</v>
      </c>
      <c r="C214" s="7" t="s">
        <v>664</v>
      </c>
      <c r="D214" s="7" t="s">
        <v>664</v>
      </c>
      <c r="E214" s="7" t="s">
        <v>24</v>
      </c>
      <c r="F214" s="23" t="s">
        <v>422</v>
      </c>
      <c r="G214" s="24" t="s">
        <v>423</v>
      </c>
      <c r="H214" s="21">
        <v>775.20399999999995</v>
      </c>
      <c r="I214" s="21">
        <v>694.34900000000005</v>
      </c>
      <c r="J214" s="21">
        <v>694.34900000000005</v>
      </c>
    </row>
    <row r="215" spans="1:11" ht="48">
      <c r="A215" s="6"/>
      <c r="B215" s="6">
        <v>601</v>
      </c>
      <c r="C215" s="7" t="s">
        <v>664</v>
      </c>
      <c r="D215" s="7" t="s">
        <v>664</v>
      </c>
      <c r="E215" s="7" t="s">
        <v>26</v>
      </c>
      <c r="F215" s="7"/>
      <c r="G215" s="5" t="s">
        <v>27</v>
      </c>
      <c r="H215" s="21">
        <f>H216</f>
        <v>292.166</v>
      </c>
      <c r="I215" s="21">
        <f>I216</f>
        <v>292.166</v>
      </c>
      <c r="J215" s="21">
        <f>J216</f>
        <v>292.166</v>
      </c>
    </row>
    <row r="216" spans="1:11" ht="132">
      <c r="A216" s="6"/>
      <c r="B216" s="6">
        <v>601</v>
      </c>
      <c r="C216" s="7" t="s">
        <v>664</v>
      </c>
      <c r="D216" s="7" t="s">
        <v>664</v>
      </c>
      <c r="E216" s="7" t="s">
        <v>26</v>
      </c>
      <c r="F216" s="23" t="s">
        <v>414</v>
      </c>
      <c r="G216" s="24" t="s">
        <v>415</v>
      </c>
      <c r="H216" s="21">
        <v>292.166</v>
      </c>
      <c r="I216" s="21">
        <v>292.166</v>
      </c>
      <c r="J216" s="21">
        <v>292.166</v>
      </c>
    </row>
    <row r="217" spans="1:11" ht="24">
      <c r="A217" s="6"/>
      <c r="B217" s="6">
        <v>601</v>
      </c>
      <c r="C217" s="7" t="s">
        <v>664</v>
      </c>
      <c r="D217" s="7" t="s">
        <v>664</v>
      </c>
      <c r="E217" s="7" t="s">
        <v>28</v>
      </c>
      <c r="F217" s="7"/>
      <c r="G217" s="24" t="s">
        <v>29</v>
      </c>
      <c r="H217" s="21">
        <f>H218+H219+H220</f>
        <v>8338.3559999999998</v>
      </c>
      <c r="I217" s="21">
        <f>I218+I219+I220</f>
        <v>7396.8560000000007</v>
      </c>
      <c r="J217" s="21">
        <f>J218+J219+J220</f>
        <v>7396.8560000000007</v>
      </c>
    </row>
    <row r="218" spans="1:11" ht="132">
      <c r="A218" s="6"/>
      <c r="B218" s="6">
        <v>601</v>
      </c>
      <c r="C218" s="7" t="s">
        <v>664</v>
      </c>
      <c r="D218" s="7" t="s">
        <v>664</v>
      </c>
      <c r="E218" s="7" t="s">
        <v>28</v>
      </c>
      <c r="F218" s="23" t="s">
        <v>414</v>
      </c>
      <c r="G218" s="24" t="s">
        <v>415</v>
      </c>
      <c r="H218" s="21">
        <v>7123.7759999999998</v>
      </c>
      <c r="I218" s="21">
        <v>6703.7510000000002</v>
      </c>
      <c r="J218" s="21">
        <v>6703.7510000000002</v>
      </c>
    </row>
    <row r="219" spans="1:11" ht="48">
      <c r="A219" s="6"/>
      <c r="B219" s="6">
        <v>601</v>
      </c>
      <c r="C219" s="7" t="s">
        <v>664</v>
      </c>
      <c r="D219" s="7" t="s">
        <v>664</v>
      </c>
      <c r="E219" s="7" t="s">
        <v>28</v>
      </c>
      <c r="F219" s="23" t="s">
        <v>422</v>
      </c>
      <c r="G219" s="24" t="s">
        <v>423</v>
      </c>
      <c r="H219" s="21">
        <v>1202.855</v>
      </c>
      <c r="I219" s="21">
        <v>681.38</v>
      </c>
      <c r="J219" s="21">
        <v>681.38</v>
      </c>
    </row>
    <row r="220" spans="1:11" ht="24">
      <c r="A220" s="6"/>
      <c r="B220" s="6">
        <v>601</v>
      </c>
      <c r="C220" s="7" t="s">
        <v>664</v>
      </c>
      <c r="D220" s="7" t="s">
        <v>664</v>
      </c>
      <c r="E220" s="7" t="s">
        <v>28</v>
      </c>
      <c r="F220" s="6" t="s">
        <v>453</v>
      </c>
      <c r="G220" s="5" t="s">
        <v>446</v>
      </c>
      <c r="H220" s="21">
        <v>11.725</v>
      </c>
      <c r="I220" s="21">
        <v>11.725</v>
      </c>
      <c r="J220" s="21">
        <v>11.725</v>
      </c>
    </row>
    <row r="221" spans="1:11" ht="24">
      <c r="A221" s="6"/>
      <c r="B221" s="6">
        <v>601</v>
      </c>
      <c r="C221" s="27" t="s">
        <v>664</v>
      </c>
      <c r="D221" s="27" t="s">
        <v>522</v>
      </c>
      <c r="E221" s="14"/>
      <c r="F221" s="27"/>
      <c r="G221" s="16" t="s">
        <v>30</v>
      </c>
      <c r="H221" s="17">
        <f t="shared" ref="H221:J224" si="26">H222</f>
        <v>1216.3000000000002</v>
      </c>
      <c r="I221" s="17">
        <f t="shared" si="26"/>
        <v>1223.9000000000001</v>
      </c>
      <c r="J221" s="17">
        <f t="shared" si="26"/>
        <v>1232</v>
      </c>
    </row>
    <row r="222" spans="1:11" ht="60">
      <c r="A222" s="6"/>
      <c r="B222" s="6">
        <v>601</v>
      </c>
      <c r="C222" s="6" t="s">
        <v>664</v>
      </c>
      <c r="D222" s="6" t="s">
        <v>522</v>
      </c>
      <c r="E222" s="15" t="s">
        <v>406</v>
      </c>
      <c r="F222" s="18"/>
      <c r="G222" s="19" t="s">
        <v>407</v>
      </c>
      <c r="H222" s="20">
        <f t="shared" si="26"/>
        <v>1216.3000000000002</v>
      </c>
      <c r="I222" s="20">
        <f t="shared" si="26"/>
        <v>1223.9000000000001</v>
      </c>
      <c r="J222" s="20">
        <f t="shared" si="26"/>
        <v>1232</v>
      </c>
    </row>
    <row r="223" spans="1:11" ht="48">
      <c r="A223" s="6"/>
      <c r="B223" s="6">
        <v>601</v>
      </c>
      <c r="C223" s="6" t="s">
        <v>664</v>
      </c>
      <c r="D223" s="6" t="s">
        <v>522</v>
      </c>
      <c r="E223" s="7" t="s">
        <v>433</v>
      </c>
      <c r="F223" s="6"/>
      <c r="G223" s="5" t="s">
        <v>434</v>
      </c>
      <c r="H223" s="21">
        <f t="shared" si="26"/>
        <v>1216.3000000000002</v>
      </c>
      <c r="I223" s="21">
        <f t="shared" si="26"/>
        <v>1223.9000000000001</v>
      </c>
      <c r="J223" s="21">
        <f t="shared" si="26"/>
        <v>1232</v>
      </c>
    </row>
    <row r="224" spans="1:11" ht="60">
      <c r="A224" s="6"/>
      <c r="B224" s="6">
        <v>601</v>
      </c>
      <c r="C224" s="6" t="s">
        <v>664</v>
      </c>
      <c r="D224" s="6" t="s">
        <v>522</v>
      </c>
      <c r="E224" s="7" t="s">
        <v>435</v>
      </c>
      <c r="F224" s="27"/>
      <c r="G224" s="5" t="s">
        <v>436</v>
      </c>
      <c r="H224" s="21">
        <f t="shared" si="26"/>
        <v>1216.3000000000002</v>
      </c>
      <c r="I224" s="21">
        <f t="shared" si="26"/>
        <v>1223.9000000000001</v>
      </c>
      <c r="J224" s="21">
        <f t="shared" si="26"/>
        <v>1232</v>
      </c>
      <c r="K224" s="2">
        <v>841.1</v>
      </c>
    </row>
    <row r="225" spans="1:10" ht="108">
      <c r="A225" s="6"/>
      <c r="B225" s="6">
        <v>601</v>
      </c>
      <c r="C225" s="6" t="s">
        <v>664</v>
      </c>
      <c r="D225" s="6" t="s">
        <v>522</v>
      </c>
      <c r="E225" s="34" t="s">
        <v>31</v>
      </c>
      <c r="F225" s="35"/>
      <c r="G225" s="35" t="s">
        <v>32</v>
      </c>
      <c r="H225" s="21">
        <f>H226+H227</f>
        <v>1216.3000000000002</v>
      </c>
      <c r="I225" s="21">
        <f>I226+I227</f>
        <v>1223.9000000000001</v>
      </c>
      <c r="J225" s="21">
        <f>J226+J227</f>
        <v>1232</v>
      </c>
    </row>
    <row r="226" spans="1:10" ht="132">
      <c r="A226" s="6"/>
      <c r="B226" s="6">
        <v>601</v>
      </c>
      <c r="C226" s="6" t="s">
        <v>664</v>
      </c>
      <c r="D226" s="6" t="s">
        <v>522</v>
      </c>
      <c r="E226" s="34" t="s">
        <v>31</v>
      </c>
      <c r="F226" s="23" t="s">
        <v>414</v>
      </c>
      <c r="G226" s="24" t="s">
        <v>415</v>
      </c>
      <c r="H226" s="21">
        <v>937.44</v>
      </c>
      <c r="I226" s="21">
        <v>937.44</v>
      </c>
      <c r="J226" s="21">
        <v>937.44</v>
      </c>
    </row>
    <row r="227" spans="1:10" ht="48">
      <c r="A227" s="6"/>
      <c r="B227" s="6">
        <v>601</v>
      </c>
      <c r="C227" s="6" t="s">
        <v>664</v>
      </c>
      <c r="D227" s="6" t="s">
        <v>522</v>
      </c>
      <c r="E227" s="34" t="s">
        <v>31</v>
      </c>
      <c r="F227" s="23" t="s">
        <v>422</v>
      </c>
      <c r="G227" s="24" t="s">
        <v>423</v>
      </c>
      <c r="H227" s="21">
        <v>278.86</v>
      </c>
      <c r="I227" s="21">
        <v>286.45999999999998</v>
      </c>
      <c r="J227" s="21">
        <v>294.56</v>
      </c>
    </row>
    <row r="228" spans="1:10">
      <c r="A228" s="6"/>
      <c r="B228" s="6">
        <v>601</v>
      </c>
      <c r="C228" s="10">
        <v>10</v>
      </c>
      <c r="D228" s="44" t="s">
        <v>402</v>
      </c>
      <c r="E228" s="44"/>
      <c r="F228" s="10"/>
      <c r="G228" s="11" t="s">
        <v>73</v>
      </c>
      <c r="H228" s="12">
        <f>H229+H235+H245+H260</f>
        <v>25999.791000000001</v>
      </c>
      <c r="I228" s="12">
        <f>I229+I235+I245+I260</f>
        <v>26924.712000000003</v>
      </c>
      <c r="J228" s="12">
        <f>J229+J235+J245+J260</f>
        <v>19235.747000000003</v>
      </c>
    </row>
    <row r="229" spans="1:10">
      <c r="A229" s="6"/>
      <c r="B229" s="6">
        <v>601</v>
      </c>
      <c r="C229" s="27">
        <v>10</v>
      </c>
      <c r="D229" s="27" t="s">
        <v>401</v>
      </c>
      <c r="E229" s="14"/>
      <c r="F229" s="27"/>
      <c r="G229" s="16" t="s">
        <v>74</v>
      </c>
      <c r="H229" s="17">
        <f t="shared" ref="H229:J231" si="27">H230</f>
        <v>3458.808</v>
      </c>
      <c r="I229" s="17">
        <f t="shared" si="27"/>
        <v>3458.808</v>
      </c>
      <c r="J229" s="17">
        <f t="shared" si="27"/>
        <v>3458.808</v>
      </c>
    </row>
    <row r="230" spans="1:10" ht="60">
      <c r="A230" s="6"/>
      <c r="B230" s="6">
        <v>601</v>
      </c>
      <c r="C230" s="6">
        <v>10</v>
      </c>
      <c r="D230" s="18" t="s">
        <v>401</v>
      </c>
      <c r="E230" s="15" t="s">
        <v>406</v>
      </c>
      <c r="F230" s="18"/>
      <c r="G230" s="19" t="s">
        <v>407</v>
      </c>
      <c r="H230" s="20">
        <f t="shared" si="27"/>
        <v>3458.808</v>
      </c>
      <c r="I230" s="20">
        <f t="shared" si="27"/>
        <v>3458.808</v>
      </c>
      <c r="J230" s="20">
        <f t="shared" si="27"/>
        <v>3458.808</v>
      </c>
    </row>
    <row r="231" spans="1:10" ht="48">
      <c r="A231" s="6"/>
      <c r="B231" s="6">
        <v>601</v>
      </c>
      <c r="C231" s="6">
        <v>10</v>
      </c>
      <c r="D231" s="6" t="s">
        <v>401</v>
      </c>
      <c r="E231" s="7" t="s">
        <v>433</v>
      </c>
      <c r="F231" s="6"/>
      <c r="G231" s="5" t="s">
        <v>434</v>
      </c>
      <c r="H231" s="21">
        <f>H232</f>
        <v>3458.808</v>
      </c>
      <c r="I231" s="21">
        <f t="shared" si="27"/>
        <v>3458.808</v>
      </c>
      <c r="J231" s="21">
        <f t="shared" si="27"/>
        <v>3458.808</v>
      </c>
    </row>
    <row r="232" spans="1:10" ht="36">
      <c r="A232" s="6"/>
      <c r="B232" s="6">
        <v>601</v>
      </c>
      <c r="C232" s="6">
        <v>10</v>
      </c>
      <c r="D232" s="6" t="s">
        <v>401</v>
      </c>
      <c r="E232" s="7" t="s">
        <v>449</v>
      </c>
      <c r="F232" s="6"/>
      <c r="G232" s="5" t="s">
        <v>411</v>
      </c>
      <c r="H232" s="21">
        <f>H234</f>
        <v>3458.808</v>
      </c>
      <c r="I232" s="21">
        <f>I234</f>
        <v>3458.808</v>
      </c>
      <c r="J232" s="21">
        <f>J234</f>
        <v>3458.808</v>
      </c>
    </row>
    <row r="233" spans="1:10" ht="36">
      <c r="A233" s="6"/>
      <c r="B233" s="6">
        <v>601</v>
      </c>
      <c r="C233" s="6">
        <v>10</v>
      </c>
      <c r="D233" s="6" t="s">
        <v>401</v>
      </c>
      <c r="E233" s="28" t="s">
        <v>75</v>
      </c>
      <c r="F233" s="6"/>
      <c r="G233" s="5" t="s">
        <v>76</v>
      </c>
      <c r="H233" s="21">
        <f>H234</f>
        <v>3458.808</v>
      </c>
      <c r="I233" s="21">
        <f>I234</f>
        <v>3458.808</v>
      </c>
      <c r="J233" s="21">
        <f>J234</f>
        <v>3458.808</v>
      </c>
    </row>
    <row r="234" spans="1:10" ht="36">
      <c r="A234" s="6"/>
      <c r="B234" s="6">
        <v>601</v>
      </c>
      <c r="C234" s="6">
        <v>10</v>
      </c>
      <c r="D234" s="6" t="s">
        <v>401</v>
      </c>
      <c r="E234" s="28" t="s">
        <v>75</v>
      </c>
      <c r="F234" s="23" t="s">
        <v>77</v>
      </c>
      <c r="G234" s="24" t="s">
        <v>424</v>
      </c>
      <c r="H234" s="21">
        <v>3458.808</v>
      </c>
      <c r="I234" s="21">
        <v>3458.808</v>
      </c>
      <c r="J234" s="21">
        <v>3458.808</v>
      </c>
    </row>
    <row r="235" spans="1:10" ht="24">
      <c r="A235" s="6"/>
      <c r="B235" s="6">
        <v>601</v>
      </c>
      <c r="C235" s="27" t="s">
        <v>383</v>
      </c>
      <c r="D235" s="27" t="s">
        <v>420</v>
      </c>
      <c r="E235" s="14"/>
      <c r="F235" s="27"/>
      <c r="G235" s="16" t="s">
        <v>78</v>
      </c>
      <c r="H235" s="17">
        <f>H236+H241</f>
        <v>8696</v>
      </c>
      <c r="I235" s="17">
        <f t="shared" ref="I235:J235" si="28">I236+I241</f>
        <v>8676</v>
      </c>
      <c r="J235" s="17">
        <f t="shared" si="28"/>
        <v>8676</v>
      </c>
    </row>
    <row r="236" spans="1:10" ht="60">
      <c r="A236" s="6"/>
      <c r="B236" s="6">
        <v>601</v>
      </c>
      <c r="C236" s="18" t="s">
        <v>383</v>
      </c>
      <c r="D236" s="18" t="s">
        <v>420</v>
      </c>
      <c r="E236" s="15" t="s">
        <v>406</v>
      </c>
      <c r="F236" s="18"/>
      <c r="G236" s="19" t="s">
        <v>407</v>
      </c>
      <c r="H236" s="20">
        <f>H238</f>
        <v>8676</v>
      </c>
      <c r="I236" s="20">
        <f>I238</f>
        <v>8676</v>
      </c>
      <c r="J236" s="20">
        <f>J238</f>
        <v>8676</v>
      </c>
    </row>
    <row r="237" spans="1:10" ht="48">
      <c r="A237" s="6"/>
      <c r="B237" s="6">
        <v>601</v>
      </c>
      <c r="C237" s="6" t="s">
        <v>383</v>
      </c>
      <c r="D237" s="6" t="s">
        <v>420</v>
      </c>
      <c r="E237" s="7" t="s">
        <v>433</v>
      </c>
      <c r="F237" s="6"/>
      <c r="G237" s="5" t="s">
        <v>434</v>
      </c>
      <c r="H237" s="21">
        <f>H238</f>
        <v>8676</v>
      </c>
      <c r="I237" s="21">
        <f>I238</f>
        <v>8676</v>
      </c>
      <c r="J237" s="21">
        <f>J238</f>
        <v>8676</v>
      </c>
    </row>
    <row r="238" spans="1:10" ht="60">
      <c r="A238" s="6"/>
      <c r="B238" s="6">
        <v>601</v>
      </c>
      <c r="C238" s="6" t="s">
        <v>383</v>
      </c>
      <c r="D238" s="6" t="s">
        <v>420</v>
      </c>
      <c r="E238" s="7" t="s">
        <v>435</v>
      </c>
      <c r="F238" s="7"/>
      <c r="G238" s="5" t="s">
        <v>436</v>
      </c>
      <c r="H238" s="21">
        <f t="shared" ref="H238:J239" si="29">H239</f>
        <v>8676</v>
      </c>
      <c r="I238" s="21">
        <f t="shared" si="29"/>
        <v>8676</v>
      </c>
      <c r="J238" s="21">
        <f t="shared" si="29"/>
        <v>8676</v>
      </c>
    </row>
    <row r="239" spans="1:10" ht="168">
      <c r="A239" s="6"/>
      <c r="B239" s="6">
        <v>601</v>
      </c>
      <c r="C239" s="6" t="s">
        <v>383</v>
      </c>
      <c r="D239" s="6" t="s">
        <v>420</v>
      </c>
      <c r="E239" s="7" t="s">
        <v>79</v>
      </c>
      <c r="F239" s="6"/>
      <c r="G239" s="5" t="s">
        <v>80</v>
      </c>
      <c r="H239" s="21">
        <f t="shared" si="29"/>
        <v>8676</v>
      </c>
      <c r="I239" s="21">
        <f t="shared" si="29"/>
        <v>8676</v>
      </c>
      <c r="J239" s="21">
        <f t="shared" si="29"/>
        <v>8676</v>
      </c>
    </row>
    <row r="240" spans="1:10" ht="36">
      <c r="A240" s="6"/>
      <c r="B240" s="6">
        <v>601</v>
      </c>
      <c r="C240" s="6" t="s">
        <v>383</v>
      </c>
      <c r="D240" s="6" t="s">
        <v>420</v>
      </c>
      <c r="E240" s="7" t="s">
        <v>79</v>
      </c>
      <c r="F240" s="23" t="s">
        <v>77</v>
      </c>
      <c r="G240" s="24" t="s">
        <v>424</v>
      </c>
      <c r="H240" s="21">
        <v>8676</v>
      </c>
      <c r="I240" s="21">
        <v>8676</v>
      </c>
      <c r="J240" s="21">
        <v>8676</v>
      </c>
    </row>
    <row r="241" spans="1:10" ht="36">
      <c r="A241" s="6"/>
      <c r="B241" s="6">
        <v>601</v>
      </c>
      <c r="C241" s="151" t="s">
        <v>383</v>
      </c>
      <c r="D241" s="151" t="s">
        <v>420</v>
      </c>
      <c r="E241" s="152" t="s">
        <v>416</v>
      </c>
      <c r="F241" s="152"/>
      <c r="G241" s="153" t="s">
        <v>417</v>
      </c>
      <c r="H241" s="154">
        <f>H242</f>
        <v>20</v>
      </c>
      <c r="I241" s="154">
        <f t="shared" ref="I241:J243" si="30">I242</f>
        <v>0</v>
      </c>
      <c r="J241" s="154">
        <f t="shared" si="30"/>
        <v>0</v>
      </c>
    </row>
    <row r="242" spans="1:10" ht="24">
      <c r="A242" s="6"/>
      <c r="B242" s="6">
        <v>601</v>
      </c>
      <c r="C242" s="151" t="s">
        <v>383</v>
      </c>
      <c r="D242" s="151" t="s">
        <v>420</v>
      </c>
      <c r="E242" s="152" t="s">
        <v>442</v>
      </c>
      <c r="F242" s="152"/>
      <c r="G242" s="153" t="s">
        <v>443</v>
      </c>
      <c r="H242" s="154">
        <f>H243</f>
        <v>20</v>
      </c>
      <c r="I242" s="154">
        <f t="shared" si="30"/>
        <v>0</v>
      </c>
      <c r="J242" s="154">
        <f t="shared" si="30"/>
        <v>0</v>
      </c>
    </row>
    <row r="243" spans="1:10" ht="36">
      <c r="A243" s="6"/>
      <c r="B243" s="6">
        <v>601</v>
      </c>
      <c r="C243" s="151" t="s">
        <v>383</v>
      </c>
      <c r="D243" s="151" t="s">
        <v>420</v>
      </c>
      <c r="E243" s="152" t="s">
        <v>444</v>
      </c>
      <c r="F243" s="151"/>
      <c r="G243" s="153" t="s">
        <v>445</v>
      </c>
      <c r="H243" s="154">
        <f>H244</f>
        <v>20</v>
      </c>
      <c r="I243" s="154">
        <f t="shared" si="30"/>
        <v>0</v>
      </c>
      <c r="J243" s="154">
        <f t="shared" si="30"/>
        <v>0</v>
      </c>
    </row>
    <row r="244" spans="1:10" ht="36">
      <c r="A244" s="6"/>
      <c r="B244" s="6">
        <v>601</v>
      </c>
      <c r="C244" s="151" t="s">
        <v>383</v>
      </c>
      <c r="D244" s="151" t="s">
        <v>420</v>
      </c>
      <c r="E244" s="152" t="s">
        <v>444</v>
      </c>
      <c r="F244" s="156" t="s">
        <v>77</v>
      </c>
      <c r="G244" s="155" t="s">
        <v>424</v>
      </c>
      <c r="H244" s="154">
        <v>20</v>
      </c>
      <c r="I244" s="154">
        <v>0</v>
      </c>
      <c r="J244" s="154">
        <v>0</v>
      </c>
    </row>
    <row r="245" spans="1:10" ht="24">
      <c r="A245" s="6"/>
      <c r="B245" s="6">
        <v>601</v>
      </c>
      <c r="C245" s="27" t="s">
        <v>383</v>
      </c>
      <c r="D245" s="27" t="s">
        <v>425</v>
      </c>
      <c r="E245" s="70"/>
      <c r="F245" s="71"/>
      <c r="G245" s="47" t="s">
        <v>86</v>
      </c>
      <c r="H245" s="17">
        <f>H246+H253</f>
        <v>12865.103000000001</v>
      </c>
      <c r="I245" s="17">
        <f>I246+I253</f>
        <v>13810.023999999999</v>
      </c>
      <c r="J245" s="17">
        <f>J246+J253</f>
        <v>6121.0590000000002</v>
      </c>
    </row>
    <row r="246" spans="1:10" ht="60">
      <c r="A246" s="6"/>
      <c r="B246" s="6">
        <v>601</v>
      </c>
      <c r="C246" s="18" t="s">
        <v>383</v>
      </c>
      <c r="D246" s="18" t="s">
        <v>425</v>
      </c>
      <c r="E246" s="15" t="s">
        <v>616</v>
      </c>
      <c r="F246" s="15"/>
      <c r="G246" s="19" t="s">
        <v>87</v>
      </c>
      <c r="H246" s="20">
        <f t="shared" ref="H246:J247" si="31">H247</f>
        <v>5381.9030000000002</v>
      </c>
      <c r="I246" s="20">
        <f t="shared" si="31"/>
        <v>1338.124</v>
      </c>
      <c r="J246" s="20">
        <f t="shared" si="31"/>
        <v>1132.259</v>
      </c>
    </row>
    <row r="247" spans="1:10" ht="60">
      <c r="A247" s="6"/>
      <c r="B247" s="6">
        <v>601</v>
      </c>
      <c r="C247" s="6" t="s">
        <v>383</v>
      </c>
      <c r="D247" s="6" t="s">
        <v>425</v>
      </c>
      <c r="E247" s="7" t="s">
        <v>618</v>
      </c>
      <c r="F247" s="7"/>
      <c r="G247" s="5" t="s">
        <v>619</v>
      </c>
      <c r="H247" s="21">
        <f t="shared" si="31"/>
        <v>5381.9030000000002</v>
      </c>
      <c r="I247" s="21">
        <f t="shared" si="31"/>
        <v>1338.124</v>
      </c>
      <c r="J247" s="21">
        <f t="shared" si="31"/>
        <v>1132.259</v>
      </c>
    </row>
    <row r="248" spans="1:10" ht="36">
      <c r="A248" s="6"/>
      <c r="B248" s="6">
        <v>601</v>
      </c>
      <c r="C248" s="6" t="s">
        <v>383</v>
      </c>
      <c r="D248" s="6" t="s">
        <v>425</v>
      </c>
      <c r="E248" s="7" t="s">
        <v>88</v>
      </c>
      <c r="F248" s="7"/>
      <c r="G248" s="5" t="s">
        <v>89</v>
      </c>
      <c r="H248" s="21">
        <f>H249+H251</f>
        <v>5381.9030000000002</v>
      </c>
      <c r="I248" s="21">
        <f>I249+I251</f>
        <v>1338.124</v>
      </c>
      <c r="J248" s="21">
        <f>J249+J251</f>
        <v>1132.259</v>
      </c>
    </row>
    <row r="249" spans="1:10" ht="40.5" customHeight="1">
      <c r="A249" s="6"/>
      <c r="B249" s="6">
        <v>601</v>
      </c>
      <c r="C249" s="6" t="s">
        <v>383</v>
      </c>
      <c r="D249" s="6" t="s">
        <v>425</v>
      </c>
      <c r="E249" s="7" t="s">
        <v>90</v>
      </c>
      <c r="F249" s="7"/>
      <c r="G249" s="5" t="s">
        <v>91</v>
      </c>
      <c r="H249" s="21">
        <f>H250</f>
        <v>4940.7629999999999</v>
      </c>
      <c r="I249" s="21">
        <f>I250</f>
        <v>1338.124</v>
      </c>
      <c r="J249" s="21">
        <f>J250</f>
        <v>1132.259</v>
      </c>
    </row>
    <row r="250" spans="1:10" ht="36">
      <c r="A250" s="6"/>
      <c r="B250" s="6">
        <v>601</v>
      </c>
      <c r="C250" s="6" t="s">
        <v>383</v>
      </c>
      <c r="D250" s="6" t="s">
        <v>425</v>
      </c>
      <c r="E250" s="7" t="s">
        <v>90</v>
      </c>
      <c r="F250" s="23" t="s">
        <v>77</v>
      </c>
      <c r="G250" s="24" t="s">
        <v>424</v>
      </c>
      <c r="H250" s="21">
        <v>4940.7629999999999</v>
      </c>
      <c r="I250" s="21">
        <v>1338.124</v>
      </c>
      <c r="J250" s="21">
        <v>1132.259</v>
      </c>
    </row>
    <row r="251" spans="1:10" ht="36">
      <c r="A251" s="6"/>
      <c r="B251" s="6">
        <v>601</v>
      </c>
      <c r="C251" s="6" t="s">
        <v>383</v>
      </c>
      <c r="D251" s="6" t="s">
        <v>425</v>
      </c>
      <c r="E251" s="7" t="s">
        <v>319</v>
      </c>
      <c r="F251" s="6"/>
      <c r="G251" s="5" t="s">
        <v>371</v>
      </c>
      <c r="H251" s="21">
        <f>H252</f>
        <v>441.14</v>
      </c>
      <c r="I251" s="21">
        <f>I252</f>
        <v>0</v>
      </c>
      <c r="J251" s="21">
        <f>J252</f>
        <v>0</v>
      </c>
    </row>
    <row r="252" spans="1:10" ht="36">
      <c r="A252" s="6"/>
      <c r="B252" s="6">
        <v>601</v>
      </c>
      <c r="C252" s="6" t="s">
        <v>383</v>
      </c>
      <c r="D252" s="6" t="s">
        <v>425</v>
      </c>
      <c r="E252" s="7" t="s">
        <v>319</v>
      </c>
      <c r="F252" s="23" t="s">
        <v>77</v>
      </c>
      <c r="G252" s="24" t="s">
        <v>424</v>
      </c>
      <c r="H252" s="21">
        <v>441.14</v>
      </c>
      <c r="I252" s="21">
        <v>0</v>
      </c>
      <c r="J252" s="21">
        <v>0</v>
      </c>
    </row>
    <row r="253" spans="1:10" ht="60">
      <c r="A253" s="6"/>
      <c r="B253" s="6">
        <v>601</v>
      </c>
      <c r="C253" s="18" t="s">
        <v>383</v>
      </c>
      <c r="D253" s="18" t="s">
        <v>425</v>
      </c>
      <c r="E253" s="15" t="s">
        <v>406</v>
      </c>
      <c r="F253" s="18"/>
      <c r="G253" s="19" t="s">
        <v>407</v>
      </c>
      <c r="H253" s="20">
        <f t="shared" ref="H253:J254" si="32">H254</f>
        <v>7483.2000000000007</v>
      </c>
      <c r="I253" s="20">
        <f t="shared" si="32"/>
        <v>12471.9</v>
      </c>
      <c r="J253" s="20">
        <f t="shared" si="32"/>
        <v>4988.8</v>
      </c>
    </row>
    <row r="254" spans="1:10" ht="48">
      <c r="A254" s="6"/>
      <c r="B254" s="6">
        <v>601</v>
      </c>
      <c r="C254" s="6" t="s">
        <v>383</v>
      </c>
      <c r="D254" s="6" t="s">
        <v>425</v>
      </c>
      <c r="E254" s="7" t="s">
        <v>433</v>
      </c>
      <c r="F254" s="7"/>
      <c r="G254" s="5" t="s">
        <v>434</v>
      </c>
      <c r="H254" s="21">
        <f t="shared" si="32"/>
        <v>7483.2000000000007</v>
      </c>
      <c r="I254" s="21">
        <f t="shared" si="32"/>
        <v>12471.9</v>
      </c>
      <c r="J254" s="21">
        <f t="shared" si="32"/>
        <v>4988.8</v>
      </c>
    </row>
    <row r="255" spans="1:10" ht="60">
      <c r="A255" s="6"/>
      <c r="B255" s="6">
        <v>601</v>
      </c>
      <c r="C255" s="6" t="s">
        <v>383</v>
      </c>
      <c r="D255" s="6" t="s">
        <v>425</v>
      </c>
      <c r="E255" s="7" t="s">
        <v>435</v>
      </c>
      <c r="F255" s="7"/>
      <c r="G255" s="5" t="s">
        <v>436</v>
      </c>
      <c r="H255" s="21">
        <f>H258+H256</f>
        <v>7483.2000000000007</v>
      </c>
      <c r="I255" s="21">
        <f>I258+I256</f>
        <v>12471.9</v>
      </c>
      <c r="J255" s="21">
        <f>J258+J256</f>
        <v>4988.8</v>
      </c>
    </row>
    <row r="256" spans="1:10" ht="120">
      <c r="A256" s="6"/>
      <c r="B256" s="6">
        <v>601</v>
      </c>
      <c r="C256" s="6" t="s">
        <v>383</v>
      </c>
      <c r="D256" s="6" t="s">
        <v>425</v>
      </c>
      <c r="E256" s="34" t="s">
        <v>92</v>
      </c>
      <c r="F256" s="35"/>
      <c r="G256" s="31" t="s">
        <v>93</v>
      </c>
      <c r="H256" s="21">
        <f>H257</f>
        <v>4988.8</v>
      </c>
      <c r="I256" s="21">
        <f>I257</f>
        <v>9977.5</v>
      </c>
      <c r="J256" s="21">
        <f>J257</f>
        <v>4988.8</v>
      </c>
    </row>
    <row r="257" spans="1:11" ht="48">
      <c r="A257" s="6"/>
      <c r="B257" s="6">
        <v>601</v>
      </c>
      <c r="C257" s="6" t="s">
        <v>383</v>
      </c>
      <c r="D257" s="6" t="s">
        <v>425</v>
      </c>
      <c r="E257" s="34" t="s">
        <v>92</v>
      </c>
      <c r="F257" s="23">
        <v>400</v>
      </c>
      <c r="G257" s="5" t="s">
        <v>594</v>
      </c>
      <c r="H257" s="21">
        <v>4988.8</v>
      </c>
      <c r="I257" s="21">
        <v>9977.5</v>
      </c>
      <c r="J257" s="21">
        <v>4988.8</v>
      </c>
    </row>
    <row r="258" spans="1:11" ht="156">
      <c r="A258" s="6"/>
      <c r="B258" s="6">
        <v>601</v>
      </c>
      <c r="C258" s="6" t="s">
        <v>383</v>
      </c>
      <c r="D258" s="6" t="s">
        <v>425</v>
      </c>
      <c r="E258" s="34" t="s">
        <v>94</v>
      </c>
      <c r="F258" s="35"/>
      <c r="G258" s="31" t="s">
        <v>95</v>
      </c>
      <c r="H258" s="21">
        <f>H259</f>
        <v>2494.4</v>
      </c>
      <c r="I258" s="21">
        <f>I259</f>
        <v>2494.4</v>
      </c>
      <c r="J258" s="21">
        <f>J259</f>
        <v>0</v>
      </c>
    </row>
    <row r="259" spans="1:11" ht="48">
      <c r="A259" s="6"/>
      <c r="B259" s="6">
        <v>601</v>
      </c>
      <c r="C259" s="6" t="s">
        <v>383</v>
      </c>
      <c r="D259" s="6" t="s">
        <v>425</v>
      </c>
      <c r="E259" s="34" t="s">
        <v>94</v>
      </c>
      <c r="F259" s="23">
        <v>400</v>
      </c>
      <c r="G259" s="5" t="s">
        <v>594</v>
      </c>
      <c r="H259" s="21">
        <v>2494.4</v>
      </c>
      <c r="I259" s="33">
        <v>2494.4</v>
      </c>
      <c r="J259" s="33">
        <v>0</v>
      </c>
    </row>
    <row r="260" spans="1:11" ht="36">
      <c r="A260" s="6"/>
      <c r="B260" s="6">
        <v>601</v>
      </c>
      <c r="C260" s="27">
        <v>10</v>
      </c>
      <c r="D260" s="14" t="s">
        <v>439</v>
      </c>
      <c r="E260" s="51"/>
      <c r="F260" s="27"/>
      <c r="G260" s="16" t="s">
        <v>98</v>
      </c>
      <c r="H260" s="17">
        <f>H261</f>
        <v>979.88</v>
      </c>
      <c r="I260" s="17">
        <f>I261</f>
        <v>979.88</v>
      </c>
      <c r="J260" s="17">
        <f>J261</f>
        <v>979.88</v>
      </c>
    </row>
    <row r="261" spans="1:11" ht="72">
      <c r="A261" s="6"/>
      <c r="B261" s="6">
        <v>601</v>
      </c>
      <c r="C261" s="18">
        <v>10</v>
      </c>
      <c r="D261" s="15" t="s">
        <v>439</v>
      </c>
      <c r="E261" s="15" t="s">
        <v>64</v>
      </c>
      <c r="F261" s="18"/>
      <c r="G261" s="19" t="s">
        <v>65</v>
      </c>
      <c r="H261" s="20">
        <f t="shared" ref="H261:J262" si="33">H262</f>
        <v>979.88</v>
      </c>
      <c r="I261" s="20">
        <f t="shared" si="33"/>
        <v>979.88</v>
      </c>
      <c r="J261" s="20">
        <f t="shared" si="33"/>
        <v>979.88</v>
      </c>
    </row>
    <row r="262" spans="1:11" ht="108">
      <c r="A262" s="6"/>
      <c r="B262" s="6">
        <v>601</v>
      </c>
      <c r="C262" s="6">
        <v>10</v>
      </c>
      <c r="D262" s="7" t="s">
        <v>439</v>
      </c>
      <c r="E262" s="7" t="s">
        <v>66</v>
      </c>
      <c r="F262" s="6"/>
      <c r="G262" s="5" t="s">
        <v>67</v>
      </c>
      <c r="H262" s="21">
        <f t="shared" si="33"/>
        <v>979.88</v>
      </c>
      <c r="I262" s="21">
        <f t="shared" si="33"/>
        <v>979.88</v>
      </c>
      <c r="J262" s="21">
        <f t="shared" si="33"/>
        <v>979.88</v>
      </c>
    </row>
    <row r="263" spans="1:11" ht="60">
      <c r="A263" s="6"/>
      <c r="B263" s="6">
        <v>601</v>
      </c>
      <c r="C263" s="6">
        <v>10</v>
      </c>
      <c r="D263" s="7" t="s">
        <v>439</v>
      </c>
      <c r="E263" s="7" t="s">
        <v>99</v>
      </c>
      <c r="F263" s="6"/>
      <c r="G263" s="5" t="s">
        <v>100</v>
      </c>
      <c r="H263" s="21">
        <f>H264+H266+H268</f>
        <v>979.88</v>
      </c>
      <c r="I263" s="21">
        <f>I264+I266+I268</f>
        <v>979.88</v>
      </c>
      <c r="J263" s="21">
        <f>J264+J266+J268</f>
        <v>979.88</v>
      </c>
    </row>
    <row r="264" spans="1:11" ht="60">
      <c r="A264" s="6"/>
      <c r="B264" s="6">
        <v>601</v>
      </c>
      <c r="C264" s="6">
        <v>10</v>
      </c>
      <c r="D264" s="7" t="s">
        <v>439</v>
      </c>
      <c r="E264" s="7" t="s">
        <v>101</v>
      </c>
      <c r="F264" s="6"/>
      <c r="G264" s="5" t="s">
        <v>102</v>
      </c>
      <c r="H264" s="21">
        <f>H265</f>
        <v>229.88</v>
      </c>
      <c r="I264" s="21">
        <f>I265</f>
        <v>229.88</v>
      </c>
      <c r="J264" s="21">
        <f>J265</f>
        <v>229.88</v>
      </c>
    </row>
    <row r="265" spans="1:11" ht="36">
      <c r="A265" s="6"/>
      <c r="B265" s="6">
        <v>601</v>
      </c>
      <c r="C265" s="6">
        <v>10</v>
      </c>
      <c r="D265" s="7" t="s">
        <v>439</v>
      </c>
      <c r="E265" s="7" t="s">
        <v>101</v>
      </c>
      <c r="F265" s="23" t="s">
        <v>77</v>
      </c>
      <c r="G265" s="24" t="s">
        <v>424</v>
      </c>
      <c r="H265" s="21">
        <v>229.88</v>
      </c>
      <c r="I265" s="21">
        <v>229.88</v>
      </c>
      <c r="J265" s="21">
        <v>229.88</v>
      </c>
    </row>
    <row r="266" spans="1:11" ht="84">
      <c r="A266" s="6"/>
      <c r="B266" s="6">
        <v>601</v>
      </c>
      <c r="C266" s="6">
        <v>10</v>
      </c>
      <c r="D266" s="7" t="s">
        <v>439</v>
      </c>
      <c r="E266" s="7" t="s">
        <v>103</v>
      </c>
      <c r="F266" s="6"/>
      <c r="G266" s="5" t="s">
        <v>104</v>
      </c>
      <c r="H266" s="21">
        <f>H267</f>
        <v>500</v>
      </c>
      <c r="I266" s="21">
        <f>I267</f>
        <v>500</v>
      </c>
      <c r="J266" s="21">
        <f>J267</f>
        <v>500</v>
      </c>
    </row>
    <row r="267" spans="1:11" ht="60">
      <c r="A267" s="6"/>
      <c r="B267" s="6">
        <v>601</v>
      </c>
      <c r="C267" s="6">
        <v>10</v>
      </c>
      <c r="D267" s="7" t="s">
        <v>439</v>
      </c>
      <c r="E267" s="7" t="s">
        <v>103</v>
      </c>
      <c r="F267" s="37" t="s">
        <v>461</v>
      </c>
      <c r="G267" s="24" t="s">
        <v>462</v>
      </c>
      <c r="H267" s="21">
        <v>500</v>
      </c>
      <c r="I267" s="21">
        <v>500</v>
      </c>
      <c r="J267" s="21">
        <v>500</v>
      </c>
    </row>
    <row r="268" spans="1:11" ht="108">
      <c r="A268" s="6"/>
      <c r="B268" s="6">
        <v>601</v>
      </c>
      <c r="C268" s="6">
        <v>10</v>
      </c>
      <c r="D268" s="7" t="s">
        <v>439</v>
      </c>
      <c r="E268" s="7" t="s">
        <v>105</v>
      </c>
      <c r="F268" s="6"/>
      <c r="G268" s="5" t="s">
        <v>106</v>
      </c>
      <c r="H268" s="21">
        <f>H269</f>
        <v>250</v>
      </c>
      <c r="I268" s="21">
        <f>I269</f>
        <v>250</v>
      </c>
      <c r="J268" s="21">
        <f>J269</f>
        <v>250</v>
      </c>
    </row>
    <row r="269" spans="1:11" ht="60">
      <c r="A269" s="6"/>
      <c r="B269" s="6">
        <v>601</v>
      </c>
      <c r="C269" s="6">
        <v>10</v>
      </c>
      <c r="D269" s="7" t="s">
        <v>439</v>
      </c>
      <c r="E269" s="7" t="s">
        <v>105</v>
      </c>
      <c r="F269" s="37" t="s">
        <v>461</v>
      </c>
      <c r="G269" s="24" t="s">
        <v>462</v>
      </c>
      <c r="H269" s="21">
        <v>250</v>
      </c>
      <c r="I269" s="21">
        <v>250</v>
      </c>
      <c r="J269" s="21">
        <v>250</v>
      </c>
    </row>
    <row r="270" spans="1:11" ht="24">
      <c r="A270" s="6"/>
      <c r="B270" s="6">
        <v>601</v>
      </c>
      <c r="C270" s="10" t="s">
        <v>384</v>
      </c>
      <c r="D270" s="10" t="s">
        <v>402</v>
      </c>
      <c r="E270" s="44"/>
      <c r="F270" s="10"/>
      <c r="G270" s="11" t="s">
        <v>107</v>
      </c>
      <c r="H270" s="12">
        <f>H277+H300+H271</f>
        <v>44384.030999999995</v>
      </c>
      <c r="I270" s="12">
        <f>I277+I300+I271</f>
        <v>38862.170999999995</v>
      </c>
      <c r="J270" s="12">
        <f>J277+J300+J271</f>
        <v>38862.170999999995</v>
      </c>
      <c r="K270" s="2">
        <v>21777.059000000001</v>
      </c>
    </row>
    <row r="271" spans="1:11">
      <c r="A271" s="6"/>
      <c r="B271" s="6">
        <v>601</v>
      </c>
      <c r="C271" s="27">
        <v>11</v>
      </c>
      <c r="D271" s="14" t="s">
        <v>401</v>
      </c>
      <c r="E271" s="14"/>
      <c r="F271" s="27"/>
      <c r="G271" s="16" t="s">
        <v>108</v>
      </c>
      <c r="H271" s="17">
        <f t="shared" ref="H271:J275" si="34">H272</f>
        <v>1557.45</v>
      </c>
      <c r="I271" s="17">
        <f t="shared" si="34"/>
        <v>1557.45</v>
      </c>
      <c r="J271" s="17">
        <f t="shared" si="34"/>
        <v>1557.45</v>
      </c>
    </row>
    <row r="272" spans="1:11" ht="72">
      <c r="A272" s="6"/>
      <c r="B272" s="6">
        <v>601</v>
      </c>
      <c r="C272" s="7">
        <v>11</v>
      </c>
      <c r="D272" s="7" t="s">
        <v>401</v>
      </c>
      <c r="E272" s="15" t="s">
        <v>109</v>
      </c>
      <c r="F272" s="18"/>
      <c r="G272" s="19" t="s">
        <v>110</v>
      </c>
      <c r="H272" s="20">
        <f t="shared" si="34"/>
        <v>1557.45</v>
      </c>
      <c r="I272" s="20">
        <f t="shared" si="34"/>
        <v>1557.45</v>
      </c>
      <c r="J272" s="20">
        <f t="shared" si="34"/>
        <v>1557.45</v>
      </c>
    </row>
    <row r="273" spans="1:12" ht="60">
      <c r="A273" s="6"/>
      <c r="B273" s="6">
        <v>601</v>
      </c>
      <c r="C273" s="7">
        <v>11</v>
      </c>
      <c r="D273" s="7" t="s">
        <v>401</v>
      </c>
      <c r="E273" s="7" t="s">
        <v>111</v>
      </c>
      <c r="F273" s="6"/>
      <c r="G273" s="5" t="s">
        <v>112</v>
      </c>
      <c r="H273" s="21">
        <f t="shared" si="34"/>
        <v>1557.45</v>
      </c>
      <c r="I273" s="21">
        <f t="shared" si="34"/>
        <v>1557.45</v>
      </c>
      <c r="J273" s="21">
        <f t="shared" si="34"/>
        <v>1557.45</v>
      </c>
    </row>
    <row r="274" spans="1:12" ht="72">
      <c r="A274" s="6"/>
      <c r="B274" s="6">
        <v>601</v>
      </c>
      <c r="C274" s="7">
        <v>11</v>
      </c>
      <c r="D274" s="7" t="s">
        <v>401</v>
      </c>
      <c r="E274" s="7" t="s">
        <v>113</v>
      </c>
      <c r="F274" s="6"/>
      <c r="G274" s="5" t="s">
        <v>114</v>
      </c>
      <c r="H274" s="21">
        <f t="shared" si="34"/>
        <v>1557.45</v>
      </c>
      <c r="I274" s="21">
        <f t="shared" si="34"/>
        <v>1557.45</v>
      </c>
      <c r="J274" s="21">
        <f t="shared" si="34"/>
        <v>1557.45</v>
      </c>
    </row>
    <row r="275" spans="1:12" ht="84">
      <c r="A275" s="6"/>
      <c r="B275" s="6">
        <v>601</v>
      </c>
      <c r="C275" s="7">
        <v>11</v>
      </c>
      <c r="D275" s="7" t="s">
        <v>401</v>
      </c>
      <c r="E275" s="7" t="s">
        <v>115</v>
      </c>
      <c r="F275" s="6"/>
      <c r="G275" s="5" t="s">
        <v>116</v>
      </c>
      <c r="H275" s="21">
        <f t="shared" si="34"/>
        <v>1557.45</v>
      </c>
      <c r="I275" s="21">
        <f t="shared" si="34"/>
        <v>1557.45</v>
      </c>
      <c r="J275" s="21">
        <f t="shared" si="34"/>
        <v>1557.45</v>
      </c>
    </row>
    <row r="276" spans="1:12" ht="60">
      <c r="A276" s="6"/>
      <c r="B276" s="6">
        <v>601</v>
      </c>
      <c r="C276" s="7">
        <v>11</v>
      </c>
      <c r="D276" s="7" t="s">
        <v>401</v>
      </c>
      <c r="E276" s="7" t="s">
        <v>115</v>
      </c>
      <c r="F276" s="37" t="s">
        <v>461</v>
      </c>
      <c r="G276" s="24" t="s">
        <v>462</v>
      </c>
      <c r="H276" s="21">
        <v>1557.45</v>
      </c>
      <c r="I276" s="21">
        <v>1557.45</v>
      </c>
      <c r="J276" s="21">
        <v>1557.45</v>
      </c>
    </row>
    <row r="277" spans="1:12">
      <c r="A277" s="6"/>
      <c r="B277" s="6">
        <v>601</v>
      </c>
      <c r="C277" s="27" t="s">
        <v>384</v>
      </c>
      <c r="D277" s="27" t="s">
        <v>404</v>
      </c>
      <c r="E277" s="14"/>
      <c r="F277" s="27"/>
      <c r="G277" s="16" t="s">
        <v>117</v>
      </c>
      <c r="H277" s="17">
        <f>H278+H293</f>
        <v>34905.781999999999</v>
      </c>
      <c r="I277" s="17">
        <f>I278+I293</f>
        <v>29536.415000000001</v>
      </c>
      <c r="J277" s="17">
        <f>J278+J293</f>
        <v>29536.415000000001</v>
      </c>
      <c r="K277" s="17">
        <f>K278</f>
        <v>0</v>
      </c>
      <c r="L277" s="17">
        <f>L278</f>
        <v>0</v>
      </c>
    </row>
    <row r="278" spans="1:12" ht="72">
      <c r="A278" s="6"/>
      <c r="B278" s="6">
        <v>601</v>
      </c>
      <c r="C278" s="18" t="s">
        <v>384</v>
      </c>
      <c r="D278" s="18" t="s">
        <v>404</v>
      </c>
      <c r="E278" s="15" t="s">
        <v>109</v>
      </c>
      <c r="F278" s="18"/>
      <c r="G278" s="19" t="s">
        <v>110</v>
      </c>
      <c r="H278" s="20">
        <f>H279+H296</f>
        <v>34755.781999999999</v>
      </c>
      <c r="I278" s="20">
        <f>I279+I296</f>
        <v>29536.415000000001</v>
      </c>
      <c r="J278" s="20">
        <f>J279+J296</f>
        <v>29536.415000000001</v>
      </c>
    </row>
    <row r="279" spans="1:12" ht="48">
      <c r="A279" s="6"/>
      <c r="B279" s="6">
        <v>601</v>
      </c>
      <c r="C279" s="6" t="s">
        <v>384</v>
      </c>
      <c r="D279" s="6" t="s">
        <v>404</v>
      </c>
      <c r="E279" s="7" t="s">
        <v>118</v>
      </c>
      <c r="F279" s="6"/>
      <c r="G279" s="5" t="s">
        <v>119</v>
      </c>
      <c r="H279" s="21">
        <f>H280</f>
        <v>34515.781999999999</v>
      </c>
      <c r="I279" s="21">
        <f>I280</f>
        <v>29296.415000000001</v>
      </c>
      <c r="J279" s="21">
        <f>J280</f>
        <v>29296.415000000001</v>
      </c>
    </row>
    <row r="280" spans="1:12" ht="168">
      <c r="A280" s="6"/>
      <c r="B280" s="6">
        <v>601</v>
      </c>
      <c r="C280" s="6" t="s">
        <v>384</v>
      </c>
      <c r="D280" s="6" t="s">
        <v>404</v>
      </c>
      <c r="E280" s="7" t="s">
        <v>120</v>
      </c>
      <c r="F280" s="6"/>
      <c r="G280" s="5" t="s">
        <v>121</v>
      </c>
      <c r="H280" s="21">
        <f>H281+H283+H285+H287+H290</f>
        <v>34515.781999999999</v>
      </c>
      <c r="I280" s="21">
        <f>I281+I283+I285+I287+I290</f>
        <v>29296.415000000001</v>
      </c>
      <c r="J280" s="21">
        <f>J281+J283+J285+J287+J290</f>
        <v>29296.415000000001</v>
      </c>
    </row>
    <row r="281" spans="1:12" ht="192">
      <c r="A281" s="6"/>
      <c r="B281" s="6">
        <v>601</v>
      </c>
      <c r="C281" s="6" t="s">
        <v>384</v>
      </c>
      <c r="D281" s="6" t="s">
        <v>404</v>
      </c>
      <c r="E281" s="7" t="s">
        <v>122</v>
      </c>
      <c r="F281" s="6"/>
      <c r="G281" s="5" t="s">
        <v>123</v>
      </c>
      <c r="H281" s="21">
        <f>H282</f>
        <v>3061.76</v>
      </c>
      <c r="I281" s="21">
        <f>I282</f>
        <v>3500</v>
      </c>
      <c r="J281" s="21">
        <f>J282</f>
        <v>3500</v>
      </c>
    </row>
    <row r="282" spans="1:12" ht="48">
      <c r="A282" s="6"/>
      <c r="B282" s="6">
        <v>601</v>
      </c>
      <c r="C282" s="6" t="s">
        <v>384</v>
      </c>
      <c r="D282" s="6" t="s">
        <v>404</v>
      </c>
      <c r="E282" s="7" t="s">
        <v>122</v>
      </c>
      <c r="F282" s="23" t="s">
        <v>422</v>
      </c>
      <c r="G282" s="24" t="s">
        <v>423</v>
      </c>
      <c r="H282" s="21">
        <v>3061.76</v>
      </c>
      <c r="I282" s="21">
        <v>3500</v>
      </c>
      <c r="J282" s="21">
        <v>3500</v>
      </c>
    </row>
    <row r="283" spans="1:12" ht="60">
      <c r="A283" s="6"/>
      <c r="B283" s="6">
        <v>601</v>
      </c>
      <c r="C283" s="6" t="s">
        <v>384</v>
      </c>
      <c r="D283" s="6" t="s">
        <v>404</v>
      </c>
      <c r="E283" s="7" t="s">
        <v>124</v>
      </c>
      <c r="F283" s="6"/>
      <c r="G283" s="5" t="s">
        <v>125</v>
      </c>
      <c r="H283" s="21">
        <f>H284</f>
        <v>2200</v>
      </c>
      <c r="I283" s="21">
        <f>I284</f>
        <v>2700</v>
      </c>
      <c r="J283" s="21">
        <f>J284</f>
        <v>2700</v>
      </c>
    </row>
    <row r="284" spans="1:12" ht="132">
      <c r="A284" s="6"/>
      <c r="B284" s="6">
        <v>601</v>
      </c>
      <c r="C284" s="6" t="s">
        <v>384</v>
      </c>
      <c r="D284" s="6" t="s">
        <v>404</v>
      </c>
      <c r="E284" s="7" t="s">
        <v>124</v>
      </c>
      <c r="F284" s="23" t="s">
        <v>414</v>
      </c>
      <c r="G284" s="24" t="s">
        <v>415</v>
      </c>
      <c r="H284" s="21">
        <v>2200</v>
      </c>
      <c r="I284" s="21">
        <v>2700</v>
      </c>
      <c r="J284" s="21">
        <v>2700</v>
      </c>
    </row>
    <row r="285" spans="1:12" ht="72">
      <c r="A285" s="6"/>
      <c r="B285" s="6">
        <v>601</v>
      </c>
      <c r="C285" s="6" t="s">
        <v>384</v>
      </c>
      <c r="D285" s="6" t="s">
        <v>404</v>
      </c>
      <c r="E285" s="7" t="s">
        <v>126</v>
      </c>
      <c r="F285" s="6"/>
      <c r="G285" s="5" t="s">
        <v>127</v>
      </c>
      <c r="H285" s="21">
        <f>H286</f>
        <v>3210.6</v>
      </c>
      <c r="I285" s="21">
        <f>I286</f>
        <v>3210.6</v>
      </c>
      <c r="J285" s="21">
        <f>J286</f>
        <v>3210.6</v>
      </c>
    </row>
    <row r="286" spans="1:12" ht="48">
      <c r="A286" s="6"/>
      <c r="B286" s="6">
        <v>601</v>
      </c>
      <c r="C286" s="6" t="s">
        <v>384</v>
      </c>
      <c r="D286" s="6" t="s">
        <v>404</v>
      </c>
      <c r="E286" s="7" t="s">
        <v>126</v>
      </c>
      <c r="F286" s="23" t="s">
        <v>422</v>
      </c>
      <c r="G286" s="24" t="s">
        <v>423</v>
      </c>
      <c r="H286" s="21">
        <v>3210.6</v>
      </c>
      <c r="I286" s="21">
        <v>3210.6</v>
      </c>
      <c r="J286" s="21">
        <v>3210.6</v>
      </c>
    </row>
    <row r="287" spans="1:12" ht="36">
      <c r="A287" s="6"/>
      <c r="B287" s="6">
        <v>601</v>
      </c>
      <c r="C287" s="6" t="s">
        <v>384</v>
      </c>
      <c r="D287" s="6" t="s">
        <v>404</v>
      </c>
      <c r="E287" s="7" t="s">
        <v>322</v>
      </c>
      <c r="F287" s="6"/>
      <c r="G287" s="5" t="s">
        <v>323</v>
      </c>
      <c r="H287" s="21">
        <f>H288+H289</f>
        <v>21041.809000000001</v>
      </c>
      <c r="I287" s="21">
        <f>I288+I289</f>
        <v>19885.815000000002</v>
      </c>
      <c r="J287" s="21">
        <f>J288+J289</f>
        <v>19885.815000000002</v>
      </c>
    </row>
    <row r="288" spans="1:12" ht="132">
      <c r="A288" s="6"/>
      <c r="B288" s="6">
        <v>601</v>
      </c>
      <c r="C288" s="6" t="s">
        <v>384</v>
      </c>
      <c r="D288" s="6" t="s">
        <v>404</v>
      </c>
      <c r="E288" s="7" t="s">
        <v>322</v>
      </c>
      <c r="F288" s="23" t="s">
        <v>414</v>
      </c>
      <c r="G288" s="24" t="s">
        <v>415</v>
      </c>
      <c r="H288" s="21">
        <v>15026.225</v>
      </c>
      <c r="I288" s="21">
        <v>15026.225</v>
      </c>
      <c r="J288" s="21">
        <v>15026.225</v>
      </c>
    </row>
    <row r="289" spans="1:10" ht="48">
      <c r="A289" s="6"/>
      <c r="B289" s="6">
        <v>601</v>
      </c>
      <c r="C289" s="6" t="s">
        <v>384</v>
      </c>
      <c r="D289" s="6" t="s">
        <v>404</v>
      </c>
      <c r="E289" s="7" t="s">
        <v>322</v>
      </c>
      <c r="F289" s="23" t="s">
        <v>422</v>
      </c>
      <c r="G289" s="24" t="s">
        <v>423</v>
      </c>
      <c r="H289" s="21">
        <v>6015.5839999999998</v>
      </c>
      <c r="I289" s="21">
        <v>4859.59</v>
      </c>
      <c r="J289" s="21">
        <v>4859.59</v>
      </c>
    </row>
    <row r="290" spans="1:10" ht="72">
      <c r="A290" s="6"/>
      <c r="B290" s="6">
        <v>601</v>
      </c>
      <c r="C290" s="6" t="s">
        <v>384</v>
      </c>
      <c r="D290" s="6" t="s">
        <v>404</v>
      </c>
      <c r="E290" s="7" t="s">
        <v>834</v>
      </c>
      <c r="F290" s="23"/>
      <c r="G290" s="24" t="s">
        <v>833</v>
      </c>
      <c r="H290" s="21">
        <f>H291</f>
        <v>5001.6130000000003</v>
      </c>
      <c r="I290" s="21">
        <f>I291</f>
        <v>0</v>
      </c>
      <c r="J290" s="21">
        <f>J291</f>
        <v>0</v>
      </c>
    </row>
    <row r="291" spans="1:10" ht="48">
      <c r="A291" s="6"/>
      <c r="B291" s="6">
        <v>601</v>
      </c>
      <c r="C291" s="6" t="s">
        <v>384</v>
      </c>
      <c r="D291" s="6" t="s">
        <v>404</v>
      </c>
      <c r="E291" s="7" t="s">
        <v>834</v>
      </c>
      <c r="F291" s="23" t="s">
        <v>422</v>
      </c>
      <c r="G291" s="24" t="s">
        <v>423</v>
      </c>
      <c r="H291" s="21">
        <v>5001.6130000000003</v>
      </c>
      <c r="I291" s="21">
        <v>0</v>
      </c>
      <c r="J291" s="21">
        <v>0</v>
      </c>
    </row>
    <row r="292" spans="1:10" ht="36">
      <c r="A292" s="6"/>
      <c r="B292" s="6">
        <v>601</v>
      </c>
      <c r="C292" s="6" t="s">
        <v>384</v>
      </c>
      <c r="D292" s="6" t="s">
        <v>404</v>
      </c>
      <c r="E292" s="7" t="s">
        <v>416</v>
      </c>
      <c r="F292" s="6"/>
      <c r="G292" s="5" t="s">
        <v>417</v>
      </c>
      <c r="H292" s="21">
        <f>H293</f>
        <v>150</v>
      </c>
      <c r="I292" s="21">
        <f t="shared" ref="I292:J294" si="35">I293</f>
        <v>0</v>
      </c>
      <c r="J292" s="21">
        <f t="shared" si="35"/>
        <v>0</v>
      </c>
    </row>
    <row r="293" spans="1:10" ht="96">
      <c r="A293" s="6"/>
      <c r="B293" s="6">
        <v>601</v>
      </c>
      <c r="C293" s="6" t="s">
        <v>384</v>
      </c>
      <c r="D293" s="6" t="s">
        <v>404</v>
      </c>
      <c r="E293" s="7" t="s">
        <v>325</v>
      </c>
      <c r="F293" s="25"/>
      <c r="G293" s="26" t="s">
        <v>327</v>
      </c>
      <c r="H293" s="21">
        <f>H294</f>
        <v>150</v>
      </c>
      <c r="I293" s="21">
        <f t="shared" si="35"/>
        <v>0</v>
      </c>
      <c r="J293" s="21">
        <f t="shared" si="35"/>
        <v>0</v>
      </c>
    </row>
    <row r="294" spans="1:10" ht="60">
      <c r="A294" s="6"/>
      <c r="B294" s="6">
        <v>601</v>
      </c>
      <c r="C294" s="6" t="s">
        <v>384</v>
      </c>
      <c r="D294" s="6" t="s">
        <v>404</v>
      </c>
      <c r="E294" s="7" t="s">
        <v>326</v>
      </c>
      <c r="F294" s="25"/>
      <c r="G294" s="26" t="s">
        <v>324</v>
      </c>
      <c r="H294" s="21">
        <f>H295</f>
        <v>150</v>
      </c>
      <c r="I294" s="21">
        <f t="shared" si="35"/>
        <v>0</v>
      </c>
      <c r="J294" s="21">
        <f t="shared" si="35"/>
        <v>0</v>
      </c>
    </row>
    <row r="295" spans="1:10" ht="48">
      <c r="A295" s="6"/>
      <c r="B295" s="6">
        <v>601</v>
      </c>
      <c r="C295" s="6" t="s">
        <v>384</v>
      </c>
      <c r="D295" s="6" t="s">
        <v>404</v>
      </c>
      <c r="E295" s="7" t="s">
        <v>326</v>
      </c>
      <c r="F295" s="23" t="s">
        <v>422</v>
      </c>
      <c r="G295" s="24" t="s">
        <v>423</v>
      </c>
      <c r="H295" s="21">
        <v>150</v>
      </c>
      <c r="I295" s="21">
        <v>0</v>
      </c>
      <c r="J295" s="21">
        <v>0</v>
      </c>
    </row>
    <row r="296" spans="1:10" ht="60">
      <c r="A296" s="6"/>
      <c r="B296" s="6">
        <v>601</v>
      </c>
      <c r="C296" s="6" t="s">
        <v>384</v>
      </c>
      <c r="D296" s="6" t="s">
        <v>404</v>
      </c>
      <c r="E296" s="7" t="s">
        <v>111</v>
      </c>
      <c r="F296" s="6"/>
      <c r="G296" s="5" t="s">
        <v>112</v>
      </c>
      <c r="H296" s="21">
        <f t="shared" ref="H296:J298" si="36">H297</f>
        <v>240</v>
      </c>
      <c r="I296" s="21">
        <f t="shared" si="36"/>
        <v>240</v>
      </c>
      <c r="J296" s="21">
        <f t="shared" si="36"/>
        <v>240</v>
      </c>
    </row>
    <row r="297" spans="1:10" ht="72">
      <c r="A297" s="6"/>
      <c r="B297" s="6">
        <v>601</v>
      </c>
      <c r="C297" s="6" t="s">
        <v>384</v>
      </c>
      <c r="D297" s="6" t="s">
        <v>404</v>
      </c>
      <c r="E297" s="7" t="s">
        <v>113</v>
      </c>
      <c r="F297" s="6"/>
      <c r="G297" s="5" t="s">
        <v>114</v>
      </c>
      <c r="H297" s="21">
        <f>H298</f>
        <v>240</v>
      </c>
      <c r="I297" s="21">
        <f t="shared" si="36"/>
        <v>240</v>
      </c>
      <c r="J297" s="21">
        <f t="shared" si="36"/>
        <v>240</v>
      </c>
    </row>
    <row r="298" spans="1:10" ht="72">
      <c r="A298" s="6"/>
      <c r="B298" s="6">
        <v>601</v>
      </c>
      <c r="C298" s="6" t="s">
        <v>384</v>
      </c>
      <c r="D298" s="6" t="s">
        <v>404</v>
      </c>
      <c r="E298" s="7" t="s">
        <v>128</v>
      </c>
      <c r="F298" s="6"/>
      <c r="G298" s="5" t="s">
        <v>129</v>
      </c>
      <c r="H298" s="21">
        <f t="shared" si="36"/>
        <v>240</v>
      </c>
      <c r="I298" s="21">
        <f t="shared" si="36"/>
        <v>240</v>
      </c>
      <c r="J298" s="21">
        <f t="shared" si="36"/>
        <v>240</v>
      </c>
    </row>
    <row r="299" spans="1:10" ht="48">
      <c r="A299" s="6"/>
      <c r="B299" s="6">
        <v>601</v>
      </c>
      <c r="C299" s="6" t="s">
        <v>384</v>
      </c>
      <c r="D299" s="6" t="s">
        <v>404</v>
      </c>
      <c r="E299" s="7" t="s">
        <v>128</v>
      </c>
      <c r="F299" s="23" t="s">
        <v>422</v>
      </c>
      <c r="G299" s="24" t="s">
        <v>423</v>
      </c>
      <c r="H299" s="21">
        <v>240</v>
      </c>
      <c r="I299" s="21">
        <v>240</v>
      </c>
      <c r="J299" s="21">
        <v>240</v>
      </c>
    </row>
    <row r="300" spans="1:10" ht="24">
      <c r="A300" s="6"/>
      <c r="B300" s="6">
        <v>601</v>
      </c>
      <c r="C300" s="14">
        <v>11</v>
      </c>
      <c r="D300" s="14" t="s">
        <v>420</v>
      </c>
      <c r="E300" s="14"/>
      <c r="F300" s="27"/>
      <c r="G300" s="16" t="s">
        <v>130</v>
      </c>
      <c r="H300" s="17">
        <f>H308+H301</f>
        <v>7920.799</v>
      </c>
      <c r="I300" s="17">
        <f>I308+I301</f>
        <v>7768.3059999999996</v>
      </c>
      <c r="J300" s="17">
        <f>J308+J301</f>
        <v>7768.3059999999996</v>
      </c>
    </row>
    <row r="301" spans="1:10" ht="72">
      <c r="A301" s="6"/>
      <c r="B301" s="6">
        <v>601</v>
      </c>
      <c r="C301" s="7">
        <v>11</v>
      </c>
      <c r="D301" s="7" t="s">
        <v>420</v>
      </c>
      <c r="E301" s="15" t="s">
        <v>667</v>
      </c>
      <c r="F301" s="18"/>
      <c r="G301" s="19" t="s">
        <v>668</v>
      </c>
      <c r="H301" s="20">
        <f t="shared" ref="H301:J302" si="37">H302</f>
        <v>2408.9639999999999</v>
      </c>
      <c r="I301" s="20">
        <f t="shared" si="37"/>
        <v>2408.9639999999999</v>
      </c>
      <c r="J301" s="20">
        <f t="shared" si="37"/>
        <v>2408.9639999999999</v>
      </c>
    </row>
    <row r="302" spans="1:10" ht="48">
      <c r="A302" s="6"/>
      <c r="B302" s="6">
        <v>601</v>
      </c>
      <c r="C302" s="7">
        <v>11</v>
      </c>
      <c r="D302" s="7" t="s">
        <v>420</v>
      </c>
      <c r="E302" s="7" t="s">
        <v>3</v>
      </c>
      <c r="F302" s="6"/>
      <c r="G302" s="5" t="s">
        <v>4</v>
      </c>
      <c r="H302" s="21">
        <f t="shared" si="37"/>
        <v>2408.9639999999999</v>
      </c>
      <c r="I302" s="21">
        <f t="shared" si="37"/>
        <v>2408.9639999999999</v>
      </c>
      <c r="J302" s="21">
        <f t="shared" si="37"/>
        <v>2408.9639999999999</v>
      </c>
    </row>
    <row r="303" spans="1:10" ht="108">
      <c r="A303" s="6"/>
      <c r="B303" s="6">
        <v>601</v>
      </c>
      <c r="C303" s="7">
        <v>11</v>
      </c>
      <c r="D303" s="7" t="s">
        <v>420</v>
      </c>
      <c r="E303" s="7" t="s">
        <v>5</v>
      </c>
      <c r="F303" s="6"/>
      <c r="G303" s="5" t="s">
        <v>6</v>
      </c>
      <c r="H303" s="21">
        <f>H304+H306</f>
        <v>2408.9639999999999</v>
      </c>
      <c r="I303" s="21">
        <f>I304+I306</f>
        <v>2408.9639999999999</v>
      </c>
      <c r="J303" s="21">
        <f>J304+J306</f>
        <v>2408.9639999999999</v>
      </c>
    </row>
    <row r="304" spans="1:10" ht="84">
      <c r="A304" s="6"/>
      <c r="B304" s="6">
        <v>601</v>
      </c>
      <c r="C304" s="7">
        <v>11</v>
      </c>
      <c r="D304" s="7" t="s">
        <v>420</v>
      </c>
      <c r="E304" s="7" t="s">
        <v>7</v>
      </c>
      <c r="F304" s="6"/>
      <c r="G304" s="5" t="s">
        <v>8</v>
      </c>
      <c r="H304" s="21">
        <f>H305</f>
        <v>2384.8739999999998</v>
      </c>
      <c r="I304" s="21">
        <f>I305</f>
        <v>2384.8739999999998</v>
      </c>
      <c r="J304" s="21">
        <f>J305</f>
        <v>2384.8739999999998</v>
      </c>
    </row>
    <row r="305" spans="1:12" ht="60">
      <c r="A305" s="6"/>
      <c r="B305" s="6">
        <v>601</v>
      </c>
      <c r="C305" s="7">
        <v>11</v>
      </c>
      <c r="D305" s="7" t="s">
        <v>420</v>
      </c>
      <c r="E305" s="7" t="s">
        <v>7</v>
      </c>
      <c r="F305" s="23" t="s">
        <v>461</v>
      </c>
      <c r="G305" s="24" t="s">
        <v>462</v>
      </c>
      <c r="H305" s="21">
        <v>2384.8739999999998</v>
      </c>
      <c r="I305" s="21">
        <v>2384.8739999999998</v>
      </c>
      <c r="J305" s="21">
        <v>2384.8739999999998</v>
      </c>
    </row>
    <row r="306" spans="1:12" ht="84">
      <c r="A306" s="6"/>
      <c r="B306" s="6">
        <v>601</v>
      </c>
      <c r="C306" s="7">
        <v>11</v>
      </c>
      <c r="D306" s="7" t="s">
        <v>420</v>
      </c>
      <c r="E306" s="7" t="s">
        <v>9</v>
      </c>
      <c r="F306" s="6"/>
      <c r="G306" s="5" t="s">
        <v>10</v>
      </c>
      <c r="H306" s="21">
        <f>H307</f>
        <v>24.09</v>
      </c>
      <c r="I306" s="21">
        <f>I307</f>
        <v>24.09</v>
      </c>
      <c r="J306" s="21">
        <f>J307</f>
        <v>24.09</v>
      </c>
    </row>
    <row r="307" spans="1:12" ht="60">
      <c r="A307" s="6"/>
      <c r="B307" s="6">
        <v>601</v>
      </c>
      <c r="C307" s="7">
        <v>11</v>
      </c>
      <c r="D307" s="7" t="s">
        <v>420</v>
      </c>
      <c r="E307" s="7" t="s">
        <v>9</v>
      </c>
      <c r="F307" s="23" t="s">
        <v>461</v>
      </c>
      <c r="G307" s="24" t="s">
        <v>462</v>
      </c>
      <c r="H307" s="21">
        <v>24.09</v>
      </c>
      <c r="I307" s="21">
        <v>24.09</v>
      </c>
      <c r="J307" s="21">
        <v>24.09</v>
      </c>
    </row>
    <row r="308" spans="1:12" ht="72">
      <c r="A308" s="6"/>
      <c r="B308" s="6">
        <v>601</v>
      </c>
      <c r="C308" s="7">
        <v>11</v>
      </c>
      <c r="D308" s="7" t="s">
        <v>420</v>
      </c>
      <c r="E308" s="15" t="s">
        <v>109</v>
      </c>
      <c r="F308" s="18"/>
      <c r="G308" s="19" t="s">
        <v>110</v>
      </c>
      <c r="H308" s="20">
        <f>H309</f>
        <v>5511.835</v>
      </c>
      <c r="I308" s="20">
        <f>I309</f>
        <v>5359.3419999999996</v>
      </c>
      <c r="J308" s="20">
        <f>J309</f>
        <v>5359.3419999999996</v>
      </c>
    </row>
    <row r="309" spans="1:12" ht="60">
      <c r="A309" s="6"/>
      <c r="B309" s="6">
        <v>601</v>
      </c>
      <c r="C309" s="7">
        <v>11</v>
      </c>
      <c r="D309" s="7" t="s">
        <v>420</v>
      </c>
      <c r="E309" s="7" t="s">
        <v>111</v>
      </c>
      <c r="F309" s="6"/>
      <c r="G309" s="5" t="s">
        <v>112</v>
      </c>
      <c r="H309" s="21">
        <f>H313+H310</f>
        <v>5511.835</v>
      </c>
      <c r="I309" s="21">
        <f>I313+I310</f>
        <v>5359.3419999999996</v>
      </c>
      <c r="J309" s="21">
        <f>J313+J310</f>
        <v>5359.3419999999996</v>
      </c>
    </row>
    <row r="310" spans="1:12" ht="72">
      <c r="A310" s="6"/>
      <c r="B310" s="6">
        <v>601</v>
      </c>
      <c r="C310" s="7">
        <v>11</v>
      </c>
      <c r="D310" s="7" t="s">
        <v>420</v>
      </c>
      <c r="E310" s="7" t="s">
        <v>113</v>
      </c>
      <c r="F310" s="6"/>
      <c r="G310" s="5" t="s">
        <v>114</v>
      </c>
      <c r="H310" s="21">
        <f t="shared" ref="H310:J311" si="38">H311</f>
        <v>5449.3419999999996</v>
      </c>
      <c r="I310" s="21">
        <f t="shared" si="38"/>
        <v>5359.3419999999996</v>
      </c>
      <c r="J310" s="21">
        <f t="shared" si="38"/>
        <v>5359.3419999999996</v>
      </c>
    </row>
    <row r="311" spans="1:12" ht="84">
      <c r="A311" s="6"/>
      <c r="B311" s="6">
        <v>601</v>
      </c>
      <c r="C311" s="7">
        <v>11</v>
      </c>
      <c r="D311" s="7" t="s">
        <v>420</v>
      </c>
      <c r="E311" s="7" t="s">
        <v>115</v>
      </c>
      <c r="F311" s="6"/>
      <c r="G311" s="5" t="s">
        <v>116</v>
      </c>
      <c r="H311" s="21">
        <f t="shared" si="38"/>
        <v>5449.3419999999996</v>
      </c>
      <c r="I311" s="21">
        <f t="shared" si="38"/>
        <v>5359.3419999999996</v>
      </c>
      <c r="J311" s="21">
        <f t="shared" si="38"/>
        <v>5359.3419999999996</v>
      </c>
    </row>
    <row r="312" spans="1:12" ht="60">
      <c r="A312" s="6"/>
      <c r="B312" s="6">
        <v>601</v>
      </c>
      <c r="C312" s="7">
        <v>11</v>
      </c>
      <c r="D312" s="7" t="s">
        <v>420</v>
      </c>
      <c r="E312" s="7" t="s">
        <v>115</v>
      </c>
      <c r="F312" s="37" t="s">
        <v>461</v>
      </c>
      <c r="G312" s="24" t="s">
        <v>462</v>
      </c>
      <c r="H312" s="21">
        <v>5449.3419999999996</v>
      </c>
      <c r="I312" s="21">
        <v>5359.3419999999996</v>
      </c>
      <c r="J312" s="21">
        <v>5359.3419999999996</v>
      </c>
    </row>
    <row r="313" spans="1:12" ht="36">
      <c r="A313" s="6"/>
      <c r="B313" s="6">
        <v>601</v>
      </c>
      <c r="C313" s="7">
        <v>11</v>
      </c>
      <c r="D313" s="7" t="s">
        <v>420</v>
      </c>
      <c r="E313" s="7" t="s">
        <v>131</v>
      </c>
      <c r="F313" s="6"/>
      <c r="G313" s="5" t="s">
        <v>132</v>
      </c>
      <c r="H313" s="21">
        <f>H314</f>
        <v>62.493000000000002</v>
      </c>
      <c r="I313" s="21">
        <f>I314</f>
        <v>0</v>
      </c>
      <c r="J313" s="21">
        <f>J314</f>
        <v>0</v>
      </c>
      <c r="K313" s="21">
        <f>K314</f>
        <v>0</v>
      </c>
      <c r="L313" s="21">
        <f>L314</f>
        <v>0</v>
      </c>
    </row>
    <row r="314" spans="1:12" ht="144">
      <c r="A314" s="6"/>
      <c r="B314" s="6">
        <v>601</v>
      </c>
      <c r="C314" s="7">
        <v>11</v>
      </c>
      <c r="D314" s="7" t="s">
        <v>420</v>
      </c>
      <c r="E314" s="7" t="s">
        <v>133</v>
      </c>
      <c r="F314" s="6"/>
      <c r="G314" s="49" t="s">
        <v>134</v>
      </c>
      <c r="H314" s="21">
        <f>H315</f>
        <v>62.493000000000002</v>
      </c>
      <c r="I314" s="21">
        <f>I315</f>
        <v>0</v>
      </c>
      <c r="J314" s="21">
        <f>J315</f>
        <v>0</v>
      </c>
    </row>
    <row r="315" spans="1:12" ht="60">
      <c r="A315" s="6"/>
      <c r="B315" s="6">
        <v>601</v>
      </c>
      <c r="C315" s="7">
        <v>11</v>
      </c>
      <c r="D315" s="7" t="s">
        <v>420</v>
      </c>
      <c r="E315" s="7" t="s">
        <v>133</v>
      </c>
      <c r="F315" s="23" t="s">
        <v>461</v>
      </c>
      <c r="G315" s="24" t="s">
        <v>462</v>
      </c>
      <c r="H315" s="21">
        <v>62.493000000000002</v>
      </c>
      <c r="I315" s="21">
        <v>0</v>
      </c>
      <c r="J315" s="21">
        <v>0</v>
      </c>
    </row>
    <row r="316" spans="1:12" ht="24">
      <c r="A316" s="6"/>
      <c r="B316" s="6">
        <v>601</v>
      </c>
      <c r="C316" s="10" t="s">
        <v>385</v>
      </c>
      <c r="D316" s="10" t="s">
        <v>402</v>
      </c>
      <c r="E316" s="44"/>
      <c r="F316" s="10"/>
      <c r="G316" s="11" t="s">
        <v>135</v>
      </c>
      <c r="H316" s="12">
        <f t="shared" ref="H316:J319" si="39">H317</f>
        <v>3991.0699999999997</v>
      </c>
      <c r="I316" s="12">
        <f t="shared" si="39"/>
        <v>3914.0699999999997</v>
      </c>
      <c r="J316" s="12">
        <f t="shared" si="39"/>
        <v>3914.0699999999997</v>
      </c>
    </row>
    <row r="317" spans="1:12" ht="36">
      <c r="A317" s="6"/>
      <c r="B317" s="6">
        <v>601</v>
      </c>
      <c r="C317" s="16" t="s">
        <v>385</v>
      </c>
      <c r="D317" s="16" t="s">
        <v>425</v>
      </c>
      <c r="E317" s="72"/>
      <c r="F317" s="16"/>
      <c r="G317" s="16" t="s">
        <v>136</v>
      </c>
      <c r="H317" s="73">
        <f t="shared" si="39"/>
        <v>3991.0699999999997</v>
      </c>
      <c r="I317" s="73">
        <f t="shared" si="39"/>
        <v>3914.0699999999997</v>
      </c>
      <c r="J317" s="73">
        <f t="shared" si="39"/>
        <v>3914.0699999999997</v>
      </c>
    </row>
    <row r="318" spans="1:12" ht="72">
      <c r="A318" s="6"/>
      <c r="B318" s="6">
        <v>601</v>
      </c>
      <c r="C318" s="18" t="s">
        <v>385</v>
      </c>
      <c r="D318" s="18" t="s">
        <v>425</v>
      </c>
      <c r="E318" s="15" t="s">
        <v>64</v>
      </c>
      <c r="F318" s="18"/>
      <c r="G318" s="19" t="s">
        <v>65</v>
      </c>
      <c r="H318" s="20">
        <f t="shared" si="39"/>
        <v>3991.0699999999997</v>
      </c>
      <c r="I318" s="20">
        <f t="shared" si="39"/>
        <v>3914.0699999999997</v>
      </c>
      <c r="J318" s="20">
        <f t="shared" si="39"/>
        <v>3914.0699999999997</v>
      </c>
    </row>
    <row r="319" spans="1:12" ht="67.5" customHeight="1">
      <c r="A319" s="6"/>
      <c r="B319" s="6">
        <v>601</v>
      </c>
      <c r="C319" s="6" t="s">
        <v>385</v>
      </c>
      <c r="D319" s="6" t="s">
        <v>425</v>
      </c>
      <c r="E319" s="7" t="s">
        <v>66</v>
      </c>
      <c r="F319" s="6"/>
      <c r="G319" s="5" t="s">
        <v>67</v>
      </c>
      <c r="H319" s="21">
        <f t="shared" si="39"/>
        <v>3991.0699999999997</v>
      </c>
      <c r="I319" s="21">
        <f t="shared" si="39"/>
        <v>3914.0699999999997</v>
      </c>
      <c r="J319" s="21">
        <f t="shared" si="39"/>
        <v>3914.0699999999997</v>
      </c>
    </row>
    <row r="320" spans="1:12" ht="156">
      <c r="A320" s="6"/>
      <c r="B320" s="6">
        <v>601</v>
      </c>
      <c r="C320" s="6" t="s">
        <v>385</v>
      </c>
      <c r="D320" s="6" t="s">
        <v>425</v>
      </c>
      <c r="E320" s="7" t="s">
        <v>137</v>
      </c>
      <c r="F320" s="6"/>
      <c r="G320" s="5" t="s">
        <v>138</v>
      </c>
      <c r="H320" s="21">
        <f>H321+H323+H327+H325+H329</f>
        <v>3991.0699999999997</v>
      </c>
      <c r="I320" s="21">
        <f t="shared" ref="I320:J320" si="40">I321+I323+I327+I325+I329</f>
        <v>3914.0699999999997</v>
      </c>
      <c r="J320" s="21">
        <f t="shared" si="40"/>
        <v>3914.0699999999997</v>
      </c>
    </row>
    <row r="321" spans="1:12" ht="60">
      <c r="A321" s="6"/>
      <c r="B321" s="6">
        <v>601</v>
      </c>
      <c r="C321" s="6" t="s">
        <v>385</v>
      </c>
      <c r="D321" s="6" t="s">
        <v>425</v>
      </c>
      <c r="E321" s="7" t="s">
        <v>139</v>
      </c>
      <c r="F321" s="6"/>
      <c r="G321" s="74" t="s">
        <v>140</v>
      </c>
      <c r="H321" s="21">
        <f>H322</f>
        <v>2600.1799999999998</v>
      </c>
      <c r="I321" s="21">
        <f>I322</f>
        <v>2600.1799999999998</v>
      </c>
      <c r="J321" s="21">
        <f>J322</f>
        <v>2600.1799999999998</v>
      </c>
    </row>
    <row r="322" spans="1:12" ht="60">
      <c r="A322" s="6"/>
      <c r="B322" s="6">
        <v>601</v>
      </c>
      <c r="C322" s="6" t="s">
        <v>385</v>
      </c>
      <c r="D322" s="6" t="s">
        <v>425</v>
      </c>
      <c r="E322" s="7" t="s">
        <v>139</v>
      </c>
      <c r="F322" s="37" t="s">
        <v>461</v>
      </c>
      <c r="G322" s="24" t="s">
        <v>462</v>
      </c>
      <c r="H322" s="21">
        <v>2600.1799999999998</v>
      </c>
      <c r="I322" s="21">
        <v>2600.1799999999998</v>
      </c>
      <c r="J322" s="21">
        <v>2600.1799999999998</v>
      </c>
    </row>
    <row r="323" spans="1:12" ht="84">
      <c r="A323" s="6"/>
      <c r="B323" s="6">
        <v>601</v>
      </c>
      <c r="C323" s="6" t="s">
        <v>385</v>
      </c>
      <c r="D323" s="6" t="s">
        <v>425</v>
      </c>
      <c r="E323" s="7" t="s">
        <v>141</v>
      </c>
      <c r="F323" s="6"/>
      <c r="G323" s="5" t="s">
        <v>142</v>
      </c>
      <c r="H323" s="21">
        <f>H324</f>
        <v>349.09</v>
      </c>
      <c r="I323" s="21">
        <f>I324</f>
        <v>349.09</v>
      </c>
      <c r="J323" s="21">
        <f>J324</f>
        <v>349.09</v>
      </c>
    </row>
    <row r="324" spans="1:12" ht="48">
      <c r="A324" s="6"/>
      <c r="B324" s="6">
        <v>601</v>
      </c>
      <c r="C324" s="6" t="s">
        <v>385</v>
      </c>
      <c r="D324" s="6" t="s">
        <v>425</v>
      </c>
      <c r="E324" s="7" t="s">
        <v>141</v>
      </c>
      <c r="F324" s="23" t="s">
        <v>422</v>
      </c>
      <c r="G324" s="24" t="s">
        <v>423</v>
      </c>
      <c r="H324" s="21">
        <v>349.09</v>
      </c>
      <c r="I324" s="21">
        <v>349.09</v>
      </c>
      <c r="J324" s="21">
        <v>349.09</v>
      </c>
    </row>
    <row r="325" spans="1:12" ht="60">
      <c r="A325" s="6"/>
      <c r="B325" s="6">
        <v>601</v>
      </c>
      <c r="C325" s="6" t="s">
        <v>385</v>
      </c>
      <c r="D325" s="6" t="s">
        <v>425</v>
      </c>
      <c r="E325" s="7" t="s">
        <v>143</v>
      </c>
      <c r="F325" s="6"/>
      <c r="G325" s="5" t="s">
        <v>144</v>
      </c>
      <c r="H325" s="21">
        <f>H326</f>
        <v>964.8</v>
      </c>
      <c r="I325" s="21">
        <f>I326</f>
        <v>964.8</v>
      </c>
      <c r="J325" s="21">
        <f>J326</f>
        <v>964.8</v>
      </c>
    </row>
    <row r="326" spans="1:12" ht="60">
      <c r="A326" s="6"/>
      <c r="B326" s="6">
        <v>601</v>
      </c>
      <c r="C326" s="6" t="s">
        <v>385</v>
      </c>
      <c r="D326" s="6" t="s">
        <v>425</v>
      </c>
      <c r="E326" s="7" t="s">
        <v>143</v>
      </c>
      <c r="F326" s="23" t="s">
        <v>461</v>
      </c>
      <c r="G326" s="24" t="s">
        <v>462</v>
      </c>
      <c r="H326" s="21">
        <v>964.8</v>
      </c>
      <c r="I326" s="21">
        <v>964.8</v>
      </c>
      <c r="J326" s="21">
        <v>964.8</v>
      </c>
    </row>
    <row r="327" spans="1:12" ht="60">
      <c r="A327" s="6"/>
      <c r="B327" s="6">
        <v>601</v>
      </c>
      <c r="C327" s="6" t="s">
        <v>385</v>
      </c>
      <c r="D327" s="6" t="s">
        <v>425</v>
      </c>
      <c r="E327" s="7" t="s">
        <v>320</v>
      </c>
      <c r="F327" s="6"/>
      <c r="G327" s="5" t="s">
        <v>321</v>
      </c>
      <c r="H327" s="21">
        <f>H328</f>
        <v>12</v>
      </c>
      <c r="I327" s="21">
        <f>I328</f>
        <v>0</v>
      </c>
      <c r="J327" s="21">
        <f>J328</f>
        <v>0</v>
      </c>
    </row>
    <row r="328" spans="1:12" ht="60">
      <c r="A328" s="6"/>
      <c r="B328" s="6">
        <v>601</v>
      </c>
      <c r="C328" s="6" t="s">
        <v>385</v>
      </c>
      <c r="D328" s="6" t="s">
        <v>425</v>
      </c>
      <c r="E328" s="7" t="s">
        <v>320</v>
      </c>
      <c r="F328" s="23" t="s">
        <v>461</v>
      </c>
      <c r="G328" s="24" t="s">
        <v>462</v>
      </c>
      <c r="H328" s="21">
        <v>12</v>
      </c>
      <c r="I328" s="21">
        <v>0</v>
      </c>
      <c r="J328" s="21">
        <v>0</v>
      </c>
    </row>
    <row r="329" spans="1:12" ht="48">
      <c r="A329" s="6"/>
      <c r="B329" s="6">
        <v>601</v>
      </c>
      <c r="C329" s="6" t="s">
        <v>385</v>
      </c>
      <c r="D329" s="6" t="s">
        <v>425</v>
      </c>
      <c r="E329" s="7" t="s">
        <v>902</v>
      </c>
      <c r="F329" s="23"/>
      <c r="G329" s="24" t="s">
        <v>901</v>
      </c>
      <c r="H329" s="21">
        <f>H330</f>
        <v>65</v>
      </c>
      <c r="I329" s="21">
        <f t="shared" ref="I329:J329" si="41">I330</f>
        <v>0</v>
      </c>
      <c r="J329" s="21">
        <f t="shared" si="41"/>
        <v>0</v>
      </c>
    </row>
    <row r="330" spans="1:12" ht="60">
      <c r="A330" s="6"/>
      <c r="B330" s="6">
        <v>601</v>
      </c>
      <c r="C330" s="6" t="s">
        <v>385</v>
      </c>
      <c r="D330" s="6" t="s">
        <v>425</v>
      </c>
      <c r="E330" s="7" t="s">
        <v>902</v>
      </c>
      <c r="F330" s="23" t="s">
        <v>461</v>
      </c>
      <c r="G330" s="24" t="s">
        <v>462</v>
      </c>
      <c r="H330" s="21">
        <v>65</v>
      </c>
      <c r="I330" s="21">
        <v>0</v>
      </c>
      <c r="J330" s="21">
        <v>0</v>
      </c>
    </row>
    <row r="331" spans="1:12" ht="24">
      <c r="A331" s="10">
        <v>2</v>
      </c>
      <c r="B331" s="10">
        <v>742</v>
      </c>
      <c r="C331" s="10"/>
      <c r="D331" s="10"/>
      <c r="E331" s="44"/>
      <c r="F331" s="10"/>
      <c r="G331" s="16" t="s">
        <v>145</v>
      </c>
      <c r="H331" s="12">
        <f>H332</f>
        <v>9933.0110000000004</v>
      </c>
      <c r="I331" s="12">
        <f>I332</f>
        <v>19433.010999999999</v>
      </c>
      <c r="J331" s="12">
        <f>J332</f>
        <v>19433.010999999999</v>
      </c>
      <c r="K331" s="2">
        <v>8059.9669999999996</v>
      </c>
      <c r="L331" s="13">
        <f>H331-K331</f>
        <v>1873.0440000000008</v>
      </c>
    </row>
    <row r="332" spans="1:12" ht="24">
      <c r="A332" s="10"/>
      <c r="B332" s="6">
        <v>742</v>
      </c>
      <c r="C332" s="10" t="s">
        <v>401</v>
      </c>
      <c r="D332" s="10" t="s">
        <v>402</v>
      </c>
      <c r="E332" s="6"/>
      <c r="F332" s="6"/>
      <c r="G332" s="11" t="s">
        <v>403</v>
      </c>
      <c r="H332" s="12">
        <f>H333+H343</f>
        <v>9933.0110000000004</v>
      </c>
      <c r="I332" s="12">
        <f t="shared" ref="I332:J332" si="42">I333+I343</f>
        <v>19433.010999999999</v>
      </c>
      <c r="J332" s="12">
        <f t="shared" si="42"/>
        <v>19433.010999999999</v>
      </c>
      <c r="K332" s="12">
        <f t="shared" ref="K332:L332" si="43">K333</f>
        <v>0</v>
      </c>
      <c r="L332" s="12">
        <f t="shared" si="43"/>
        <v>0</v>
      </c>
    </row>
    <row r="333" spans="1:12" ht="108">
      <c r="A333" s="6"/>
      <c r="B333" s="6">
        <v>742</v>
      </c>
      <c r="C333" s="27" t="s">
        <v>401</v>
      </c>
      <c r="D333" s="27" t="s">
        <v>420</v>
      </c>
      <c r="E333" s="14"/>
      <c r="F333" s="27"/>
      <c r="G333" s="16" t="s">
        <v>421</v>
      </c>
      <c r="H333" s="17">
        <f>H334</f>
        <v>9933.0110000000004</v>
      </c>
      <c r="I333" s="17">
        <f t="shared" ref="I333:J334" si="44">I334</f>
        <v>9933.0110000000004</v>
      </c>
      <c r="J333" s="17">
        <f t="shared" si="44"/>
        <v>9933.0110000000004</v>
      </c>
    </row>
    <row r="334" spans="1:12" ht="36">
      <c r="A334" s="6"/>
      <c r="B334" s="6">
        <v>742</v>
      </c>
      <c r="C334" s="6" t="s">
        <v>401</v>
      </c>
      <c r="D334" s="6" t="s">
        <v>420</v>
      </c>
      <c r="E334" s="7" t="s">
        <v>416</v>
      </c>
      <c r="F334" s="6"/>
      <c r="G334" s="5" t="s">
        <v>417</v>
      </c>
      <c r="H334" s="21">
        <f>H335</f>
        <v>9933.0110000000004</v>
      </c>
      <c r="I334" s="21">
        <f t="shared" si="44"/>
        <v>9933.0110000000004</v>
      </c>
      <c r="J334" s="21">
        <f t="shared" si="44"/>
        <v>9933.0110000000004</v>
      </c>
      <c r="K334" s="21">
        <f t="shared" ref="K334:L334" si="45">K335+K344</f>
        <v>0</v>
      </c>
      <c r="L334" s="21">
        <f t="shared" si="45"/>
        <v>0</v>
      </c>
    </row>
    <row r="335" spans="1:12" ht="60">
      <c r="A335" s="6"/>
      <c r="B335" s="6">
        <v>742</v>
      </c>
      <c r="C335" s="6" t="s">
        <v>401</v>
      </c>
      <c r="D335" s="6" t="s">
        <v>420</v>
      </c>
      <c r="E335" s="7" t="s">
        <v>418</v>
      </c>
      <c r="F335" s="6"/>
      <c r="G335" s="5" t="s">
        <v>419</v>
      </c>
      <c r="H335" s="21">
        <f>H336+H339+H341</f>
        <v>9933.0110000000004</v>
      </c>
      <c r="I335" s="21">
        <f>I336+I339+I341</f>
        <v>9933.0110000000004</v>
      </c>
      <c r="J335" s="21">
        <f>J336+J339+J341</f>
        <v>9933.0110000000004</v>
      </c>
    </row>
    <row r="336" spans="1:12" ht="60">
      <c r="A336" s="6"/>
      <c r="B336" s="6">
        <v>742</v>
      </c>
      <c r="C336" s="6" t="s">
        <v>401</v>
      </c>
      <c r="D336" s="6" t="s">
        <v>420</v>
      </c>
      <c r="E336" s="7" t="s">
        <v>146</v>
      </c>
      <c r="F336" s="6"/>
      <c r="G336" s="5" t="s">
        <v>147</v>
      </c>
      <c r="H336" s="21">
        <f>H337+H338</f>
        <v>2394.875</v>
      </c>
      <c r="I336" s="21">
        <f>I337+I338</f>
        <v>2394.875</v>
      </c>
      <c r="J336" s="21">
        <f>J337+J338</f>
        <v>2394.875</v>
      </c>
    </row>
    <row r="337" spans="1:12" ht="132">
      <c r="A337" s="6"/>
      <c r="B337" s="6">
        <v>742</v>
      </c>
      <c r="C337" s="6" t="s">
        <v>401</v>
      </c>
      <c r="D337" s="6" t="s">
        <v>420</v>
      </c>
      <c r="E337" s="7" t="s">
        <v>146</v>
      </c>
      <c r="F337" s="23" t="s">
        <v>414</v>
      </c>
      <c r="G337" s="24" t="s">
        <v>415</v>
      </c>
      <c r="H337" s="21">
        <v>2358.875</v>
      </c>
      <c r="I337" s="21">
        <v>2358.875</v>
      </c>
      <c r="J337" s="21">
        <v>2358.875</v>
      </c>
    </row>
    <row r="338" spans="1:12" ht="48">
      <c r="A338" s="6"/>
      <c r="B338" s="6">
        <v>742</v>
      </c>
      <c r="C338" s="6" t="s">
        <v>401</v>
      </c>
      <c r="D338" s="6" t="s">
        <v>420</v>
      </c>
      <c r="E338" s="7" t="s">
        <v>146</v>
      </c>
      <c r="F338" s="23" t="s">
        <v>422</v>
      </c>
      <c r="G338" s="24" t="s">
        <v>423</v>
      </c>
      <c r="H338" s="21">
        <v>36</v>
      </c>
      <c r="I338" s="21">
        <v>36</v>
      </c>
      <c r="J338" s="21">
        <v>36</v>
      </c>
    </row>
    <row r="339" spans="1:12" ht="84">
      <c r="A339" s="6"/>
      <c r="B339" s="6">
        <v>742</v>
      </c>
      <c r="C339" s="6" t="s">
        <v>401</v>
      </c>
      <c r="D339" s="6" t="s">
        <v>420</v>
      </c>
      <c r="E339" s="7" t="s">
        <v>148</v>
      </c>
      <c r="F339" s="25"/>
      <c r="G339" s="49" t="s">
        <v>879</v>
      </c>
      <c r="H339" s="21">
        <f>H340</f>
        <v>5678.88</v>
      </c>
      <c r="I339" s="21">
        <f>I340</f>
        <v>5678.88</v>
      </c>
      <c r="J339" s="21">
        <f>J340</f>
        <v>5678.88</v>
      </c>
    </row>
    <row r="340" spans="1:12" ht="132">
      <c r="A340" s="6"/>
      <c r="B340" s="6">
        <v>742</v>
      </c>
      <c r="C340" s="6" t="s">
        <v>401</v>
      </c>
      <c r="D340" s="6" t="s">
        <v>420</v>
      </c>
      <c r="E340" s="7" t="s">
        <v>148</v>
      </c>
      <c r="F340" s="23" t="s">
        <v>414</v>
      </c>
      <c r="G340" s="24" t="s">
        <v>415</v>
      </c>
      <c r="H340" s="21">
        <v>5678.88</v>
      </c>
      <c r="I340" s="21">
        <v>5678.88</v>
      </c>
      <c r="J340" s="21">
        <v>5678.88</v>
      </c>
    </row>
    <row r="341" spans="1:12" ht="84">
      <c r="A341" s="6"/>
      <c r="B341" s="6">
        <v>742</v>
      </c>
      <c r="C341" s="6" t="s">
        <v>401</v>
      </c>
      <c r="D341" s="6" t="s">
        <v>420</v>
      </c>
      <c r="E341" s="7" t="s">
        <v>150</v>
      </c>
      <c r="F341" s="25"/>
      <c r="G341" s="26" t="s">
        <v>151</v>
      </c>
      <c r="H341" s="21">
        <f>H342</f>
        <v>1859.2560000000001</v>
      </c>
      <c r="I341" s="21">
        <f>I342</f>
        <v>1859.2560000000001</v>
      </c>
      <c r="J341" s="21">
        <f>J342</f>
        <v>1859.2560000000001</v>
      </c>
    </row>
    <row r="342" spans="1:12" ht="132">
      <c r="A342" s="6"/>
      <c r="B342" s="6">
        <v>742</v>
      </c>
      <c r="C342" s="6" t="s">
        <v>401</v>
      </c>
      <c r="D342" s="6" t="s">
        <v>420</v>
      </c>
      <c r="E342" s="7" t="s">
        <v>150</v>
      </c>
      <c r="F342" s="23" t="s">
        <v>414</v>
      </c>
      <c r="G342" s="24" t="s">
        <v>415</v>
      </c>
      <c r="H342" s="21">
        <v>1859.2560000000001</v>
      </c>
      <c r="I342" s="21">
        <v>1859.2560000000001</v>
      </c>
      <c r="J342" s="21">
        <v>1859.2560000000001</v>
      </c>
    </row>
    <row r="343" spans="1:12" ht="36">
      <c r="A343" s="6"/>
      <c r="B343" s="6">
        <v>742</v>
      </c>
      <c r="C343" s="5" t="s">
        <v>401</v>
      </c>
      <c r="D343" s="5" t="s">
        <v>447</v>
      </c>
      <c r="E343" s="7"/>
      <c r="F343" s="23"/>
      <c r="G343" s="148" t="s">
        <v>448</v>
      </c>
      <c r="H343" s="21">
        <f>H344</f>
        <v>0</v>
      </c>
      <c r="I343" s="21">
        <f t="shared" ref="I343:J343" si="46">I344</f>
        <v>9500</v>
      </c>
      <c r="J343" s="21">
        <f t="shared" si="46"/>
        <v>9500</v>
      </c>
    </row>
    <row r="344" spans="1:12" ht="36">
      <c r="A344" s="6"/>
      <c r="B344" s="6">
        <v>742</v>
      </c>
      <c r="C344" s="5" t="s">
        <v>401</v>
      </c>
      <c r="D344" s="5" t="s">
        <v>447</v>
      </c>
      <c r="E344" s="7" t="s">
        <v>416</v>
      </c>
      <c r="F344" s="6"/>
      <c r="G344" s="5" t="s">
        <v>417</v>
      </c>
      <c r="H344" s="21">
        <f>H345</f>
        <v>0</v>
      </c>
      <c r="I344" s="21">
        <f t="shared" ref="I344:J346" si="47">I345</f>
        <v>9500</v>
      </c>
      <c r="J344" s="21">
        <f t="shared" si="47"/>
        <v>9500</v>
      </c>
    </row>
    <row r="345" spans="1:12" ht="96">
      <c r="A345" s="6"/>
      <c r="B345" s="6">
        <v>742</v>
      </c>
      <c r="C345" s="5" t="s">
        <v>401</v>
      </c>
      <c r="D345" s="5" t="s">
        <v>447</v>
      </c>
      <c r="E345" s="7" t="s">
        <v>325</v>
      </c>
      <c r="F345" s="25"/>
      <c r="G345" s="26" t="s">
        <v>327</v>
      </c>
      <c r="H345" s="21">
        <f>H346</f>
        <v>0</v>
      </c>
      <c r="I345" s="21">
        <f t="shared" si="47"/>
        <v>9500</v>
      </c>
      <c r="J345" s="21">
        <f t="shared" si="47"/>
        <v>9500</v>
      </c>
    </row>
    <row r="346" spans="1:12" ht="60">
      <c r="A346" s="6"/>
      <c r="B346" s="6">
        <v>742</v>
      </c>
      <c r="C346" s="5" t="s">
        <v>401</v>
      </c>
      <c r="D346" s="5" t="s">
        <v>447</v>
      </c>
      <c r="E346" s="7" t="s">
        <v>326</v>
      </c>
      <c r="F346" s="25"/>
      <c r="G346" s="26" t="s">
        <v>324</v>
      </c>
      <c r="H346" s="21">
        <f>H347</f>
        <v>0</v>
      </c>
      <c r="I346" s="21">
        <f t="shared" si="47"/>
        <v>9500</v>
      </c>
      <c r="J346" s="21">
        <f t="shared" si="47"/>
        <v>9500</v>
      </c>
    </row>
    <row r="347" spans="1:12" ht="48">
      <c r="A347" s="6"/>
      <c r="B347" s="6">
        <v>742</v>
      </c>
      <c r="C347" s="5" t="s">
        <v>401</v>
      </c>
      <c r="D347" s="5" t="s">
        <v>447</v>
      </c>
      <c r="E347" s="7" t="s">
        <v>326</v>
      </c>
      <c r="F347" s="23" t="s">
        <v>422</v>
      </c>
      <c r="G347" s="24" t="s">
        <v>423</v>
      </c>
      <c r="H347" s="21">
        <v>0</v>
      </c>
      <c r="I347" s="21">
        <v>9500</v>
      </c>
      <c r="J347" s="21">
        <v>9500</v>
      </c>
    </row>
    <row r="348" spans="1:12" ht="72">
      <c r="A348" s="10">
        <v>3</v>
      </c>
      <c r="B348" s="10">
        <v>619</v>
      </c>
      <c r="C348" s="6"/>
      <c r="D348" s="6"/>
      <c r="E348" s="7"/>
      <c r="F348" s="6"/>
      <c r="G348" s="11" t="s">
        <v>152</v>
      </c>
      <c r="H348" s="12">
        <f>H349+H374</f>
        <v>33540.500999999997</v>
      </c>
      <c r="I348" s="12">
        <f>I349+I374</f>
        <v>34575.400999999998</v>
      </c>
      <c r="J348" s="12">
        <f>J349+J374</f>
        <v>29001.400999999998</v>
      </c>
      <c r="K348" s="2">
        <v>24097.531999999999</v>
      </c>
      <c r="L348" s="13">
        <f>H348-K348</f>
        <v>9442.9689999999973</v>
      </c>
    </row>
    <row r="349" spans="1:12" ht="24">
      <c r="A349" s="6"/>
      <c r="B349" s="6">
        <v>619</v>
      </c>
      <c r="C349" s="10" t="s">
        <v>401</v>
      </c>
      <c r="D349" s="10" t="s">
        <v>402</v>
      </c>
      <c r="E349" s="44"/>
      <c r="F349" s="10"/>
      <c r="G349" s="11" t="s">
        <v>403</v>
      </c>
      <c r="H349" s="12">
        <f>H350</f>
        <v>32449.450999999997</v>
      </c>
      <c r="I349" s="12">
        <f>I350</f>
        <v>32525.400999999998</v>
      </c>
      <c r="J349" s="12">
        <f>J350</f>
        <v>26951.400999999998</v>
      </c>
    </row>
    <row r="350" spans="1:12" ht="36">
      <c r="A350" s="6"/>
      <c r="B350" s="6">
        <v>619</v>
      </c>
      <c r="C350" s="16" t="s">
        <v>401</v>
      </c>
      <c r="D350" s="16" t="s">
        <v>447</v>
      </c>
      <c r="E350" s="72"/>
      <c r="F350" s="16"/>
      <c r="G350" s="16" t="s">
        <v>448</v>
      </c>
      <c r="H350" s="73">
        <f>H351+H370</f>
        <v>32449.450999999997</v>
      </c>
      <c r="I350" s="73">
        <f>I351+I370</f>
        <v>32525.400999999998</v>
      </c>
      <c r="J350" s="73">
        <f>J351+J370</f>
        <v>26951.400999999998</v>
      </c>
      <c r="K350" s="73">
        <f>K351+K370</f>
        <v>0</v>
      </c>
      <c r="L350" s="73">
        <f>L351+L370</f>
        <v>0</v>
      </c>
    </row>
    <row r="351" spans="1:12" ht="84">
      <c r="A351" s="6"/>
      <c r="B351" s="6">
        <v>619</v>
      </c>
      <c r="C351" s="18" t="s">
        <v>401</v>
      </c>
      <c r="D351" s="18" t="s">
        <v>447</v>
      </c>
      <c r="E351" s="15" t="s">
        <v>463</v>
      </c>
      <c r="F351" s="18"/>
      <c r="G351" s="19" t="s">
        <v>464</v>
      </c>
      <c r="H351" s="20">
        <f>H352+H363</f>
        <v>32384.350999999999</v>
      </c>
      <c r="I351" s="20">
        <f>I352+I363</f>
        <v>32525.400999999998</v>
      </c>
      <c r="J351" s="20">
        <f>J352+J363</f>
        <v>26951.400999999998</v>
      </c>
    </row>
    <row r="352" spans="1:12" ht="72">
      <c r="A352" s="6"/>
      <c r="B352" s="6">
        <v>619</v>
      </c>
      <c r="C352" s="6" t="s">
        <v>401</v>
      </c>
      <c r="D352" s="6" t="s">
        <v>447</v>
      </c>
      <c r="E352" s="7" t="s">
        <v>465</v>
      </c>
      <c r="F352" s="6"/>
      <c r="G352" s="5" t="s">
        <v>466</v>
      </c>
      <c r="H352" s="21">
        <f>H353+H360</f>
        <v>6950.8899999999994</v>
      </c>
      <c r="I352" s="21">
        <f>I353+I360</f>
        <v>7091.94</v>
      </c>
      <c r="J352" s="21">
        <f>J353+J360</f>
        <v>1517.94</v>
      </c>
    </row>
    <row r="353" spans="1:12" ht="60">
      <c r="A353" s="6"/>
      <c r="B353" s="6">
        <v>619</v>
      </c>
      <c r="C353" s="6" t="s">
        <v>401</v>
      </c>
      <c r="D353" s="6" t="s">
        <v>447</v>
      </c>
      <c r="E353" s="7" t="s">
        <v>467</v>
      </c>
      <c r="F353" s="6"/>
      <c r="G353" s="5" t="s">
        <v>468</v>
      </c>
      <c r="H353" s="21">
        <f>H354+H358+H356</f>
        <v>6266.49</v>
      </c>
      <c r="I353" s="21">
        <f>I354+I358+I356</f>
        <v>6355.94</v>
      </c>
      <c r="J353" s="21">
        <f>J354+J358+J356</f>
        <v>781.93999999999994</v>
      </c>
    </row>
    <row r="354" spans="1:12" ht="48">
      <c r="A354" s="6"/>
      <c r="B354" s="6">
        <v>619</v>
      </c>
      <c r="C354" s="6" t="s">
        <v>401</v>
      </c>
      <c r="D354" s="6" t="s">
        <v>447</v>
      </c>
      <c r="E354" s="7" t="s">
        <v>469</v>
      </c>
      <c r="F354" s="6"/>
      <c r="G354" s="5" t="s">
        <v>470</v>
      </c>
      <c r="H354" s="21">
        <f>H355</f>
        <v>5094</v>
      </c>
      <c r="I354" s="21">
        <f>I355</f>
        <v>5574</v>
      </c>
      <c r="J354" s="21">
        <f>J355</f>
        <v>0</v>
      </c>
    </row>
    <row r="355" spans="1:12" ht="48">
      <c r="A355" s="6"/>
      <c r="B355" s="6">
        <v>619</v>
      </c>
      <c r="C355" s="6" t="s">
        <v>401</v>
      </c>
      <c r="D355" s="6" t="s">
        <v>447</v>
      </c>
      <c r="E355" s="7" t="s">
        <v>469</v>
      </c>
      <c r="F355" s="23" t="s">
        <v>422</v>
      </c>
      <c r="G355" s="24" t="s">
        <v>423</v>
      </c>
      <c r="H355" s="21">
        <v>5094</v>
      </c>
      <c r="I355" s="21">
        <v>5574</v>
      </c>
      <c r="J355" s="21">
        <v>0</v>
      </c>
    </row>
    <row r="356" spans="1:12" ht="72">
      <c r="A356" s="6"/>
      <c r="B356" s="6">
        <v>619</v>
      </c>
      <c r="C356" s="6" t="s">
        <v>401</v>
      </c>
      <c r="D356" s="6" t="s">
        <v>447</v>
      </c>
      <c r="E356" s="7" t="s">
        <v>153</v>
      </c>
      <c r="F356" s="6"/>
      <c r="G356" s="5" t="s">
        <v>154</v>
      </c>
      <c r="H356" s="21">
        <f>H357</f>
        <v>414.5</v>
      </c>
      <c r="I356" s="21">
        <f>I357</f>
        <v>258.39999999999998</v>
      </c>
      <c r="J356" s="21">
        <f>J357</f>
        <v>258.39999999999998</v>
      </c>
    </row>
    <row r="357" spans="1:12" ht="48">
      <c r="A357" s="6"/>
      <c r="B357" s="6">
        <v>619</v>
      </c>
      <c r="C357" s="6" t="s">
        <v>401</v>
      </c>
      <c r="D357" s="6" t="s">
        <v>447</v>
      </c>
      <c r="E357" s="7" t="s">
        <v>153</v>
      </c>
      <c r="F357" s="23" t="s">
        <v>422</v>
      </c>
      <c r="G357" s="24" t="s">
        <v>423</v>
      </c>
      <c r="H357" s="21">
        <v>414.5</v>
      </c>
      <c r="I357" s="21">
        <v>258.39999999999998</v>
      </c>
      <c r="J357" s="21">
        <v>258.39999999999998</v>
      </c>
    </row>
    <row r="358" spans="1:12" ht="24">
      <c r="A358" s="6"/>
      <c r="B358" s="6">
        <v>619</v>
      </c>
      <c r="C358" s="6" t="s">
        <v>401</v>
      </c>
      <c r="D358" s="6" t="s">
        <v>447</v>
      </c>
      <c r="E358" s="7" t="s">
        <v>471</v>
      </c>
      <c r="F358" s="6"/>
      <c r="G358" s="5" t="s">
        <v>472</v>
      </c>
      <c r="H358" s="21">
        <f>H359</f>
        <v>757.99</v>
      </c>
      <c r="I358" s="21">
        <f>I359</f>
        <v>523.54</v>
      </c>
      <c r="J358" s="21">
        <f>J359</f>
        <v>523.54</v>
      </c>
    </row>
    <row r="359" spans="1:12" ht="48">
      <c r="A359" s="6"/>
      <c r="B359" s="6">
        <v>619</v>
      </c>
      <c r="C359" s="6" t="s">
        <v>401</v>
      </c>
      <c r="D359" s="6" t="s">
        <v>447</v>
      </c>
      <c r="E359" s="7" t="s">
        <v>471</v>
      </c>
      <c r="F359" s="23" t="s">
        <v>422</v>
      </c>
      <c r="G359" s="24" t="s">
        <v>423</v>
      </c>
      <c r="H359" s="21">
        <v>757.99</v>
      </c>
      <c r="I359" s="21">
        <v>523.54</v>
      </c>
      <c r="J359" s="21">
        <v>523.54</v>
      </c>
    </row>
    <row r="360" spans="1:12" ht="60">
      <c r="A360" s="6"/>
      <c r="B360" s="6">
        <v>619</v>
      </c>
      <c r="C360" s="6" t="s">
        <v>401</v>
      </c>
      <c r="D360" s="6" t="s">
        <v>447</v>
      </c>
      <c r="E360" s="7" t="s">
        <v>155</v>
      </c>
      <c r="F360" s="6"/>
      <c r="G360" s="5" t="s">
        <v>156</v>
      </c>
      <c r="H360" s="21">
        <f t="shared" ref="H360:J361" si="48">H361</f>
        <v>684.4</v>
      </c>
      <c r="I360" s="21">
        <f t="shared" si="48"/>
        <v>736</v>
      </c>
      <c r="J360" s="21">
        <f t="shared" si="48"/>
        <v>736</v>
      </c>
    </row>
    <row r="361" spans="1:12" ht="36">
      <c r="A361" s="6"/>
      <c r="B361" s="6">
        <v>619</v>
      </c>
      <c r="C361" s="6" t="s">
        <v>401</v>
      </c>
      <c r="D361" s="6" t="s">
        <v>447</v>
      </c>
      <c r="E361" s="7" t="s">
        <v>157</v>
      </c>
      <c r="F361" s="6"/>
      <c r="G361" s="5" t="s">
        <v>158</v>
      </c>
      <c r="H361" s="21">
        <f t="shared" si="48"/>
        <v>684.4</v>
      </c>
      <c r="I361" s="21">
        <f t="shared" si="48"/>
        <v>736</v>
      </c>
      <c r="J361" s="21">
        <f t="shared" si="48"/>
        <v>736</v>
      </c>
    </row>
    <row r="362" spans="1:12" ht="48">
      <c r="A362" s="6"/>
      <c r="B362" s="6">
        <v>619</v>
      </c>
      <c r="C362" s="6" t="s">
        <v>401</v>
      </c>
      <c r="D362" s="6" t="s">
        <v>447</v>
      </c>
      <c r="E362" s="7" t="s">
        <v>157</v>
      </c>
      <c r="F362" s="23" t="s">
        <v>422</v>
      </c>
      <c r="G362" s="24" t="s">
        <v>423</v>
      </c>
      <c r="H362" s="21">
        <v>684.4</v>
      </c>
      <c r="I362" s="21">
        <v>736</v>
      </c>
      <c r="J362" s="21">
        <v>736</v>
      </c>
    </row>
    <row r="363" spans="1:12" ht="24">
      <c r="A363" s="6"/>
      <c r="B363" s="6">
        <v>619</v>
      </c>
      <c r="C363" s="6" t="s">
        <v>401</v>
      </c>
      <c r="D363" s="6" t="s">
        <v>447</v>
      </c>
      <c r="E363" s="7" t="s">
        <v>159</v>
      </c>
      <c r="F363" s="6"/>
      <c r="G363" s="5" t="s">
        <v>409</v>
      </c>
      <c r="H363" s="21">
        <f>H364</f>
        <v>25433.460999999999</v>
      </c>
      <c r="I363" s="21">
        <f>I364</f>
        <v>25433.460999999999</v>
      </c>
      <c r="J363" s="21">
        <f>J364</f>
        <v>25433.460999999999</v>
      </c>
      <c r="K363" s="2">
        <v>18210.891</v>
      </c>
      <c r="L363" s="13">
        <f>K363-H363</f>
        <v>-7222.57</v>
      </c>
    </row>
    <row r="364" spans="1:12" ht="72">
      <c r="A364" s="6"/>
      <c r="B364" s="6">
        <v>619</v>
      </c>
      <c r="C364" s="6" t="s">
        <v>401</v>
      </c>
      <c r="D364" s="6" t="s">
        <v>447</v>
      </c>
      <c r="E364" s="7" t="s">
        <v>160</v>
      </c>
      <c r="F364" s="6"/>
      <c r="G364" s="5" t="s">
        <v>161</v>
      </c>
      <c r="H364" s="21">
        <f>H365+H368</f>
        <v>25433.460999999999</v>
      </c>
      <c r="I364" s="21">
        <f>I365+I368</f>
        <v>25433.460999999999</v>
      </c>
      <c r="J364" s="21">
        <f>J365+J368</f>
        <v>25433.460999999999</v>
      </c>
    </row>
    <row r="365" spans="1:12" ht="84">
      <c r="A365" s="6"/>
      <c r="B365" s="6">
        <v>619</v>
      </c>
      <c r="C365" s="6" t="s">
        <v>401</v>
      </c>
      <c r="D365" s="6" t="s">
        <v>447</v>
      </c>
      <c r="E365" s="7" t="s">
        <v>162</v>
      </c>
      <c r="F365" s="6"/>
      <c r="G365" s="5" t="s">
        <v>478</v>
      </c>
      <c r="H365" s="21">
        <f>H366+H367</f>
        <v>12840.517</v>
      </c>
      <c r="I365" s="21">
        <f>I366+I367</f>
        <v>12840.517</v>
      </c>
      <c r="J365" s="21">
        <f>J366+J367</f>
        <v>12840.517</v>
      </c>
    </row>
    <row r="366" spans="1:12" ht="132">
      <c r="A366" s="6"/>
      <c r="B366" s="6">
        <v>619</v>
      </c>
      <c r="C366" s="6" t="s">
        <v>401</v>
      </c>
      <c r="D366" s="6" t="s">
        <v>447</v>
      </c>
      <c r="E366" s="7" t="s">
        <v>162</v>
      </c>
      <c r="F366" s="23" t="s">
        <v>414</v>
      </c>
      <c r="G366" s="24" t="s">
        <v>415</v>
      </c>
      <c r="H366" s="21">
        <v>12496.656999999999</v>
      </c>
      <c r="I366" s="21">
        <v>12496.656999999999</v>
      </c>
      <c r="J366" s="21">
        <v>12496.656999999999</v>
      </c>
    </row>
    <row r="367" spans="1:12" ht="48">
      <c r="A367" s="6"/>
      <c r="B367" s="6">
        <v>619</v>
      </c>
      <c r="C367" s="6" t="s">
        <v>401</v>
      </c>
      <c r="D367" s="6" t="s">
        <v>447</v>
      </c>
      <c r="E367" s="7" t="s">
        <v>162</v>
      </c>
      <c r="F367" s="23" t="s">
        <v>422</v>
      </c>
      <c r="G367" s="24" t="s">
        <v>423</v>
      </c>
      <c r="H367" s="21">
        <v>343.86</v>
      </c>
      <c r="I367" s="21">
        <v>343.86</v>
      </c>
      <c r="J367" s="21">
        <v>343.86</v>
      </c>
    </row>
    <row r="368" spans="1:12" ht="84">
      <c r="A368" s="6"/>
      <c r="B368" s="6">
        <v>619</v>
      </c>
      <c r="C368" s="6" t="s">
        <v>401</v>
      </c>
      <c r="D368" s="6" t="s">
        <v>447</v>
      </c>
      <c r="E368" s="7" t="s">
        <v>163</v>
      </c>
      <c r="F368" s="25"/>
      <c r="G368" s="26" t="s">
        <v>430</v>
      </c>
      <c r="H368" s="21">
        <f>H369</f>
        <v>12592.944</v>
      </c>
      <c r="I368" s="21">
        <f>I369</f>
        <v>12592.944</v>
      </c>
      <c r="J368" s="21">
        <f>J369</f>
        <v>12592.944</v>
      </c>
    </row>
    <row r="369" spans="1:12" ht="132">
      <c r="A369" s="6"/>
      <c r="B369" s="6">
        <v>619</v>
      </c>
      <c r="C369" s="6" t="s">
        <v>401</v>
      </c>
      <c r="D369" s="6" t="s">
        <v>447</v>
      </c>
      <c r="E369" s="7" t="s">
        <v>163</v>
      </c>
      <c r="F369" s="23" t="s">
        <v>414</v>
      </c>
      <c r="G369" s="24" t="s">
        <v>415</v>
      </c>
      <c r="H369" s="21">
        <v>12592.944</v>
      </c>
      <c r="I369" s="21">
        <v>12592.944</v>
      </c>
      <c r="J369" s="21">
        <v>12592.944</v>
      </c>
    </row>
    <row r="370" spans="1:12" ht="36">
      <c r="A370" s="6"/>
      <c r="B370" s="6">
        <v>619</v>
      </c>
      <c r="C370" s="6" t="s">
        <v>401</v>
      </c>
      <c r="D370" s="6" t="s">
        <v>447</v>
      </c>
      <c r="E370" s="7" t="s">
        <v>416</v>
      </c>
      <c r="F370" s="6"/>
      <c r="G370" s="5" t="s">
        <v>417</v>
      </c>
      <c r="H370" s="21">
        <f>H372</f>
        <v>65.099999999999994</v>
      </c>
      <c r="I370" s="21">
        <f>I372</f>
        <v>0</v>
      </c>
      <c r="J370" s="21">
        <f>J372</f>
        <v>0</v>
      </c>
    </row>
    <row r="371" spans="1:12" ht="60">
      <c r="A371" s="6"/>
      <c r="B371" s="6">
        <v>619</v>
      </c>
      <c r="C371" s="6" t="s">
        <v>401</v>
      </c>
      <c r="D371" s="6" t="s">
        <v>447</v>
      </c>
      <c r="E371" s="7" t="s">
        <v>418</v>
      </c>
      <c r="F371" s="6"/>
      <c r="G371" s="5" t="s">
        <v>419</v>
      </c>
      <c r="H371" s="21">
        <f t="shared" ref="H371:J372" si="49">H372</f>
        <v>65.099999999999994</v>
      </c>
      <c r="I371" s="21">
        <f t="shared" si="49"/>
        <v>0</v>
      </c>
      <c r="J371" s="21">
        <f t="shared" si="49"/>
        <v>0</v>
      </c>
    </row>
    <row r="372" spans="1:12" ht="24">
      <c r="A372" s="6"/>
      <c r="B372" s="6">
        <v>619</v>
      </c>
      <c r="C372" s="6" t="s">
        <v>401</v>
      </c>
      <c r="D372" s="6" t="s">
        <v>447</v>
      </c>
      <c r="E372" s="7" t="s">
        <v>747</v>
      </c>
      <c r="F372" s="25"/>
      <c r="G372" s="26" t="s">
        <v>748</v>
      </c>
      <c r="H372" s="21">
        <f t="shared" si="49"/>
        <v>65.099999999999994</v>
      </c>
      <c r="I372" s="21">
        <f t="shared" si="49"/>
        <v>0</v>
      </c>
      <c r="J372" s="21">
        <f t="shared" si="49"/>
        <v>0</v>
      </c>
    </row>
    <row r="373" spans="1:12" ht="132">
      <c r="A373" s="6"/>
      <c r="B373" s="6">
        <v>619</v>
      </c>
      <c r="C373" s="6" t="s">
        <v>401</v>
      </c>
      <c r="D373" s="6" t="s">
        <v>447</v>
      </c>
      <c r="E373" s="7" t="s">
        <v>747</v>
      </c>
      <c r="F373" s="23" t="s">
        <v>414</v>
      </c>
      <c r="G373" s="24" t="s">
        <v>415</v>
      </c>
      <c r="H373" s="21">
        <v>65.099999999999994</v>
      </c>
      <c r="I373" s="21">
        <v>0</v>
      </c>
      <c r="J373" s="21">
        <v>0</v>
      </c>
    </row>
    <row r="374" spans="1:12">
      <c r="A374" s="6"/>
      <c r="B374" s="6">
        <v>619</v>
      </c>
      <c r="C374" s="10" t="s">
        <v>425</v>
      </c>
      <c r="D374" s="10" t="s">
        <v>402</v>
      </c>
      <c r="E374" s="44"/>
      <c r="F374" s="6"/>
      <c r="G374" s="11" t="s">
        <v>507</v>
      </c>
      <c r="H374" s="75">
        <f>H375</f>
        <v>1091.05</v>
      </c>
      <c r="I374" s="75">
        <f>I375</f>
        <v>2050</v>
      </c>
      <c r="J374" s="75">
        <f>J375</f>
        <v>2050</v>
      </c>
    </row>
    <row r="375" spans="1:12" ht="36">
      <c r="A375" s="6"/>
      <c r="B375" s="6">
        <v>619</v>
      </c>
      <c r="C375" s="27" t="s">
        <v>425</v>
      </c>
      <c r="D375" s="27" t="s">
        <v>385</v>
      </c>
      <c r="E375" s="14"/>
      <c r="F375" s="27"/>
      <c r="G375" s="16" t="s">
        <v>548</v>
      </c>
      <c r="H375" s="17">
        <f t="shared" ref="H375:L377" si="50">H376</f>
        <v>1091.05</v>
      </c>
      <c r="I375" s="17">
        <f t="shared" si="50"/>
        <v>2050</v>
      </c>
      <c r="J375" s="17">
        <f t="shared" si="50"/>
        <v>2050</v>
      </c>
    </row>
    <row r="376" spans="1:12" ht="84">
      <c r="A376" s="6"/>
      <c r="B376" s="6">
        <v>619</v>
      </c>
      <c r="C376" s="18" t="s">
        <v>425</v>
      </c>
      <c r="D376" s="18" t="s">
        <v>385</v>
      </c>
      <c r="E376" s="15" t="s">
        <v>463</v>
      </c>
      <c r="F376" s="18"/>
      <c r="G376" s="19" t="s">
        <v>464</v>
      </c>
      <c r="H376" s="20">
        <f t="shared" si="50"/>
        <v>1091.05</v>
      </c>
      <c r="I376" s="20">
        <f t="shared" si="50"/>
        <v>2050</v>
      </c>
      <c r="J376" s="20">
        <f t="shared" si="50"/>
        <v>2050</v>
      </c>
    </row>
    <row r="377" spans="1:12" ht="72">
      <c r="A377" s="6"/>
      <c r="B377" s="6">
        <v>619</v>
      </c>
      <c r="C377" s="6" t="s">
        <v>425</v>
      </c>
      <c r="D377" s="6" t="s">
        <v>385</v>
      </c>
      <c r="E377" s="7" t="s">
        <v>573</v>
      </c>
      <c r="F377" s="6"/>
      <c r="G377" s="5" t="s">
        <v>574</v>
      </c>
      <c r="H377" s="21">
        <f>H378</f>
        <v>1091.05</v>
      </c>
      <c r="I377" s="21">
        <f t="shared" si="50"/>
        <v>2050</v>
      </c>
      <c r="J377" s="21">
        <f t="shared" si="50"/>
        <v>2050</v>
      </c>
      <c r="K377" s="21">
        <f t="shared" si="50"/>
        <v>0</v>
      </c>
      <c r="L377" s="21">
        <f t="shared" si="50"/>
        <v>0</v>
      </c>
    </row>
    <row r="378" spans="1:12" ht="84">
      <c r="A378" s="6"/>
      <c r="B378" s="6">
        <v>619</v>
      </c>
      <c r="C378" s="6" t="s">
        <v>425</v>
      </c>
      <c r="D378" s="6" t="s">
        <v>385</v>
      </c>
      <c r="E378" s="7" t="s">
        <v>575</v>
      </c>
      <c r="F378" s="6"/>
      <c r="G378" s="5" t="s">
        <v>576</v>
      </c>
      <c r="H378" s="21">
        <f>H379+H381</f>
        <v>1091.05</v>
      </c>
      <c r="I378" s="21">
        <f>I379+I381</f>
        <v>2050</v>
      </c>
      <c r="J378" s="21">
        <f>J379+J381</f>
        <v>2050</v>
      </c>
    </row>
    <row r="379" spans="1:12" ht="60">
      <c r="A379" s="6"/>
      <c r="B379" s="6">
        <v>619</v>
      </c>
      <c r="C379" s="6" t="s">
        <v>425</v>
      </c>
      <c r="D379" s="6" t="s">
        <v>385</v>
      </c>
      <c r="E379" s="7" t="s">
        <v>164</v>
      </c>
      <c r="F379" s="6"/>
      <c r="G379" s="5" t="s">
        <v>165</v>
      </c>
      <c r="H379" s="21">
        <f>H380</f>
        <v>271.05</v>
      </c>
      <c r="I379" s="21">
        <f>I380</f>
        <v>610</v>
      </c>
      <c r="J379" s="21">
        <f>J380</f>
        <v>610</v>
      </c>
    </row>
    <row r="380" spans="1:12" ht="48">
      <c r="A380" s="6"/>
      <c r="B380" s="6">
        <v>619</v>
      </c>
      <c r="C380" s="6" t="s">
        <v>425</v>
      </c>
      <c r="D380" s="6" t="s">
        <v>385</v>
      </c>
      <c r="E380" s="7" t="s">
        <v>164</v>
      </c>
      <c r="F380" s="23" t="s">
        <v>422</v>
      </c>
      <c r="G380" s="24" t="s">
        <v>423</v>
      </c>
      <c r="H380" s="21">
        <v>271.05</v>
      </c>
      <c r="I380" s="21">
        <v>610</v>
      </c>
      <c r="J380" s="21">
        <v>610</v>
      </c>
    </row>
    <row r="381" spans="1:12" ht="48">
      <c r="A381" s="6"/>
      <c r="B381" s="6">
        <v>619</v>
      </c>
      <c r="C381" s="6" t="s">
        <v>425</v>
      </c>
      <c r="D381" s="6" t="s">
        <v>385</v>
      </c>
      <c r="E381" s="7" t="s">
        <v>166</v>
      </c>
      <c r="F381" s="6"/>
      <c r="G381" s="5" t="s">
        <v>167</v>
      </c>
      <c r="H381" s="21">
        <f>H382</f>
        <v>820</v>
      </c>
      <c r="I381" s="21">
        <f>I382</f>
        <v>1440</v>
      </c>
      <c r="J381" s="21">
        <f>J382</f>
        <v>1440</v>
      </c>
    </row>
    <row r="382" spans="1:12" ht="48">
      <c r="A382" s="6"/>
      <c r="B382" s="6">
        <v>619</v>
      </c>
      <c r="C382" s="6" t="s">
        <v>425</v>
      </c>
      <c r="D382" s="6" t="s">
        <v>385</v>
      </c>
      <c r="E382" s="7" t="s">
        <v>166</v>
      </c>
      <c r="F382" s="23" t="s">
        <v>422</v>
      </c>
      <c r="G382" s="24" t="s">
        <v>423</v>
      </c>
      <c r="H382" s="21">
        <v>820</v>
      </c>
      <c r="I382" s="21">
        <v>1440</v>
      </c>
      <c r="J382" s="21">
        <v>1440</v>
      </c>
    </row>
    <row r="383" spans="1:12" ht="48">
      <c r="A383" s="10">
        <v>4</v>
      </c>
      <c r="B383" s="10">
        <v>692</v>
      </c>
      <c r="C383" s="6"/>
      <c r="D383" s="6"/>
      <c r="E383" s="7"/>
      <c r="F383" s="6"/>
      <c r="G383" s="11" t="s">
        <v>168</v>
      </c>
      <c r="H383" s="12">
        <f>H384+H399</f>
        <v>23842.026000000002</v>
      </c>
      <c r="I383" s="12">
        <f>I384+I399</f>
        <v>23717.948</v>
      </c>
      <c r="J383" s="12">
        <f>J384+J399</f>
        <v>23705.281000000003</v>
      </c>
      <c r="K383" s="2">
        <v>22859.338</v>
      </c>
      <c r="L383" s="13">
        <f>H383-K383</f>
        <v>982.68800000000192</v>
      </c>
    </row>
    <row r="384" spans="1:12" ht="24">
      <c r="A384" s="6"/>
      <c r="B384" s="6">
        <v>692</v>
      </c>
      <c r="C384" s="10" t="s">
        <v>401</v>
      </c>
      <c r="D384" s="10" t="s">
        <v>402</v>
      </c>
      <c r="E384" s="44"/>
      <c r="F384" s="10"/>
      <c r="G384" s="11" t="s">
        <v>403</v>
      </c>
      <c r="H384" s="12">
        <f>H385</f>
        <v>23805.414000000001</v>
      </c>
      <c r="I384" s="12">
        <f t="shared" ref="I384:J387" si="51">I385</f>
        <v>23693.864000000001</v>
      </c>
      <c r="J384" s="12">
        <f t="shared" si="51"/>
        <v>23693.864000000001</v>
      </c>
    </row>
    <row r="385" spans="1:10" ht="84">
      <c r="A385" s="6"/>
      <c r="B385" s="6">
        <v>692</v>
      </c>
      <c r="C385" s="27" t="s">
        <v>401</v>
      </c>
      <c r="D385" s="27" t="s">
        <v>439</v>
      </c>
      <c r="E385" s="14"/>
      <c r="F385" s="27"/>
      <c r="G385" s="16" t="s">
        <v>440</v>
      </c>
      <c r="H385" s="73">
        <f>H386+H394</f>
        <v>23805.414000000001</v>
      </c>
      <c r="I385" s="73">
        <f>I386+I394</f>
        <v>23693.864000000001</v>
      </c>
      <c r="J385" s="73">
        <f>J386+J394</f>
        <v>23693.864000000001</v>
      </c>
    </row>
    <row r="386" spans="1:10" ht="60">
      <c r="A386" s="6"/>
      <c r="B386" s="6">
        <v>692</v>
      </c>
      <c r="C386" s="6" t="s">
        <v>401</v>
      </c>
      <c r="D386" s="6" t="s">
        <v>439</v>
      </c>
      <c r="E386" s="15" t="s">
        <v>406</v>
      </c>
      <c r="F386" s="18"/>
      <c r="G386" s="19" t="s">
        <v>407</v>
      </c>
      <c r="H386" s="76">
        <f>H387</f>
        <v>23693.864000000001</v>
      </c>
      <c r="I386" s="76">
        <f>I387</f>
        <v>23693.864000000001</v>
      </c>
      <c r="J386" s="76">
        <f>J387</f>
        <v>23693.864000000001</v>
      </c>
    </row>
    <row r="387" spans="1:10" ht="24">
      <c r="A387" s="6"/>
      <c r="B387" s="6">
        <v>692</v>
      </c>
      <c r="C387" s="6" t="s">
        <v>401</v>
      </c>
      <c r="D387" s="6" t="s">
        <v>439</v>
      </c>
      <c r="E387" s="7" t="s">
        <v>408</v>
      </c>
      <c r="F387" s="6"/>
      <c r="G387" s="5" t="s">
        <v>409</v>
      </c>
      <c r="H387" s="52">
        <f>H388</f>
        <v>23693.864000000001</v>
      </c>
      <c r="I387" s="52">
        <f t="shared" si="51"/>
        <v>23693.864000000001</v>
      </c>
      <c r="J387" s="52">
        <f t="shared" si="51"/>
        <v>23693.864000000001</v>
      </c>
    </row>
    <row r="388" spans="1:10" ht="36">
      <c r="A388" s="6"/>
      <c r="B388" s="6">
        <v>692</v>
      </c>
      <c r="C388" s="6" t="s">
        <v>401</v>
      </c>
      <c r="D388" s="6" t="s">
        <v>439</v>
      </c>
      <c r="E388" s="22" t="s">
        <v>410</v>
      </c>
      <c r="F388" s="6"/>
      <c r="G388" s="5" t="s">
        <v>411</v>
      </c>
      <c r="H388" s="21">
        <f>H389+H392</f>
        <v>23693.864000000001</v>
      </c>
      <c r="I388" s="21">
        <f>I389+I392</f>
        <v>23693.864000000001</v>
      </c>
      <c r="J388" s="21">
        <f>J389+J392</f>
        <v>23693.864000000001</v>
      </c>
    </row>
    <row r="389" spans="1:10" ht="84">
      <c r="A389" s="6"/>
      <c r="B389" s="6">
        <v>692</v>
      </c>
      <c r="C389" s="6" t="s">
        <v>401</v>
      </c>
      <c r="D389" s="6" t="s">
        <v>439</v>
      </c>
      <c r="E389" s="7" t="s">
        <v>169</v>
      </c>
      <c r="F389" s="6"/>
      <c r="G389" s="5" t="s">
        <v>478</v>
      </c>
      <c r="H389" s="21">
        <f>H390+H391</f>
        <v>16913.048000000003</v>
      </c>
      <c r="I389" s="21">
        <f>I390+I391</f>
        <v>16913.048000000003</v>
      </c>
      <c r="J389" s="21">
        <f>J390+J391</f>
        <v>16913.048000000003</v>
      </c>
    </row>
    <row r="390" spans="1:10" ht="132">
      <c r="A390" s="6"/>
      <c r="B390" s="6">
        <v>692</v>
      </c>
      <c r="C390" s="6" t="s">
        <v>401</v>
      </c>
      <c r="D390" s="6" t="s">
        <v>439</v>
      </c>
      <c r="E390" s="7" t="s">
        <v>169</v>
      </c>
      <c r="F390" s="23" t="s">
        <v>414</v>
      </c>
      <c r="G390" s="24" t="s">
        <v>415</v>
      </c>
      <c r="H390" s="21">
        <v>16654.598000000002</v>
      </c>
      <c r="I390" s="21">
        <v>16654.598000000002</v>
      </c>
      <c r="J390" s="21">
        <v>16654.598000000002</v>
      </c>
    </row>
    <row r="391" spans="1:10" ht="48">
      <c r="A391" s="6"/>
      <c r="B391" s="6">
        <v>692</v>
      </c>
      <c r="C391" s="6" t="s">
        <v>401</v>
      </c>
      <c r="D391" s="6" t="s">
        <v>439</v>
      </c>
      <c r="E391" s="7" t="s">
        <v>169</v>
      </c>
      <c r="F391" s="23" t="s">
        <v>422</v>
      </c>
      <c r="G391" s="24" t="s">
        <v>423</v>
      </c>
      <c r="H391" s="21">
        <v>258.45</v>
      </c>
      <c r="I391" s="21">
        <v>258.45</v>
      </c>
      <c r="J391" s="21">
        <v>258.45</v>
      </c>
    </row>
    <row r="392" spans="1:10" ht="84">
      <c r="A392" s="6"/>
      <c r="B392" s="6">
        <v>692</v>
      </c>
      <c r="C392" s="6" t="s">
        <v>401</v>
      </c>
      <c r="D392" s="6" t="s">
        <v>439</v>
      </c>
      <c r="E392" s="7" t="s">
        <v>429</v>
      </c>
      <c r="F392" s="25"/>
      <c r="G392" s="26" t="s">
        <v>430</v>
      </c>
      <c r="H392" s="21">
        <f>H393</f>
        <v>6780.8159999999998</v>
      </c>
      <c r="I392" s="21">
        <f>I393</f>
        <v>6780.8159999999998</v>
      </c>
      <c r="J392" s="21">
        <f>J393</f>
        <v>6780.8159999999998</v>
      </c>
    </row>
    <row r="393" spans="1:10" ht="132">
      <c r="A393" s="6"/>
      <c r="B393" s="6">
        <v>692</v>
      </c>
      <c r="C393" s="6" t="s">
        <v>401</v>
      </c>
      <c r="D393" s="6" t="s">
        <v>439</v>
      </c>
      <c r="E393" s="7" t="s">
        <v>429</v>
      </c>
      <c r="F393" s="23" t="s">
        <v>414</v>
      </c>
      <c r="G393" s="24" t="s">
        <v>415</v>
      </c>
      <c r="H393" s="21">
        <v>6780.8159999999998</v>
      </c>
      <c r="I393" s="21">
        <v>6780.8159999999998</v>
      </c>
      <c r="J393" s="21">
        <v>6780.8159999999998</v>
      </c>
    </row>
    <row r="394" spans="1:10" ht="36">
      <c r="A394" s="6"/>
      <c r="B394" s="6">
        <v>692</v>
      </c>
      <c r="C394" s="6" t="s">
        <v>401</v>
      </c>
      <c r="D394" s="6" t="s">
        <v>439</v>
      </c>
      <c r="E394" s="7" t="s">
        <v>416</v>
      </c>
      <c r="F394" s="6"/>
      <c r="G394" s="5" t="s">
        <v>417</v>
      </c>
      <c r="H394" s="21">
        <f>H396</f>
        <v>111.55</v>
      </c>
      <c r="I394" s="21">
        <f>I396</f>
        <v>0</v>
      </c>
      <c r="J394" s="21">
        <f>J396</f>
        <v>0</v>
      </c>
    </row>
    <row r="395" spans="1:10" ht="60">
      <c r="A395" s="6"/>
      <c r="B395" s="6">
        <v>692</v>
      </c>
      <c r="C395" s="6" t="s">
        <v>401</v>
      </c>
      <c r="D395" s="6" t="s">
        <v>439</v>
      </c>
      <c r="E395" s="7" t="s">
        <v>418</v>
      </c>
      <c r="F395" s="6"/>
      <c r="G395" s="5" t="s">
        <v>419</v>
      </c>
      <c r="H395" s="21">
        <f t="shared" ref="H395:J396" si="52">H396</f>
        <v>111.55</v>
      </c>
      <c r="I395" s="21">
        <f t="shared" si="52"/>
        <v>0</v>
      </c>
      <c r="J395" s="21">
        <f t="shared" si="52"/>
        <v>0</v>
      </c>
    </row>
    <row r="396" spans="1:10" ht="24">
      <c r="A396" s="6"/>
      <c r="B396" s="6">
        <v>692</v>
      </c>
      <c r="C396" s="6" t="s">
        <v>401</v>
      </c>
      <c r="D396" s="6" t="s">
        <v>439</v>
      </c>
      <c r="E396" s="7" t="s">
        <v>747</v>
      </c>
      <c r="F396" s="25"/>
      <c r="G396" s="26" t="s">
        <v>748</v>
      </c>
      <c r="H396" s="21">
        <f t="shared" si="52"/>
        <v>111.55</v>
      </c>
      <c r="I396" s="21">
        <f t="shared" si="52"/>
        <v>0</v>
      </c>
      <c r="J396" s="21">
        <f t="shared" si="52"/>
        <v>0</v>
      </c>
    </row>
    <row r="397" spans="1:10" ht="132">
      <c r="A397" s="6"/>
      <c r="B397" s="6">
        <v>692</v>
      </c>
      <c r="C397" s="6" t="s">
        <v>401</v>
      </c>
      <c r="D397" s="6" t="s">
        <v>439</v>
      </c>
      <c r="E397" s="7" t="s">
        <v>747</v>
      </c>
      <c r="F397" s="23" t="s">
        <v>414</v>
      </c>
      <c r="G397" s="24" t="s">
        <v>415</v>
      </c>
      <c r="H397" s="21">
        <v>111.55</v>
      </c>
      <c r="I397" s="21">
        <v>0</v>
      </c>
      <c r="J397" s="21">
        <v>0</v>
      </c>
    </row>
    <row r="398" spans="1:10" ht="36">
      <c r="A398" s="6"/>
      <c r="B398" s="6">
        <v>692</v>
      </c>
      <c r="C398" s="10" t="s">
        <v>447</v>
      </c>
      <c r="D398" s="10" t="s">
        <v>402</v>
      </c>
      <c r="E398" s="44"/>
      <c r="F398" s="10"/>
      <c r="G398" s="11" t="s">
        <v>170</v>
      </c>
      <c r="H398" s="12">
        <f t="shared" ref="H398:J402" si="53">H399</f>
        <v>36.612000000000002</v>
      </c>
      <c r="I398" s="12">
        <f t="shared" si="53"/>
        <v>24.084</v>
      </c>
      <c r="J398" s="12">
        <f t="shared" si="53"/>
        <v>11.417</v>
      </c>
    </row>
    <row r="399" spans="1:10" ht="48">
      <c r="A399" s="6"/>
      <c r="B399" s="6">
        <v>692</v>
      </c>
      <c r="C399" s="27" t="s">
        <v>447</v>
      </c>
      <c r="D399" s="27" t="s">
        <v>401</v>
      </c>
      <c r="E399" s="14"/>
      <c r="F399" s="27"/>
      <c r="G399" s="16" t="s">
        <v>171</v>
      </c>
      <c r="H399" s="17">
        <f t="shared" si="53"/>
        <v>36.612000000000002</v>
      </c>
      <c r="I399" s="17">
        <f t="shared" si="53"/>
        <v>24.084</v>
      </c>
      <c r="J399" s="17">
        <f t="shared" si="53"/>
        <v>11.417</v>
      </c>
    </row>
    <row r="400" spans="1:10" ht="36">
      <c r="A400" s="6"/>
      <c r="B400" s="6">
        <v>692</v>
      </c>
      <c r="C400" s="7" t="s">
        <v>447</v>
      </c>
      <c r="D400" s="7" t="s">
        <v>401</v>
      </c>
      <c r="E400" s="7" t="s">
        <v>416</v>
      </c>
      <c r="F400" s="7"/>
      <c r="G400" s="5" t="s">
        <v>417</v>
      </c>
      <c r="H400" s="21">
        <f>H401</f>
        <v>36.612000000000002</v>
      </c>
      <c r="I400" s="21">
        <f t="shared" si="53"/>
        <v>24.084</v>
      </c>
      <c r="J400" s="21">
        <f t="shared" si="53"/>
        <v>11.417</v>
      </c>
    </row>
    <row r="401" spans="1:12" ht="60">
      <c r="A401" s="6"/>
      <c r="B401" s="6">
        <v>692</v>
      </c>
      <c r="C401" s="6" t="s">
        <v>447</v>
      </c>
      <c r="D401" s="6" t="s">
        <v>401</v>
      </c>
      <c r="E401" s="7" t="s">
        <v>172</v>
      </c>
      <c r="F401" s="7"/>
      <c r="G401" s="5" t="s">
        <v>173</v>
      </c>
      <c r="H401" s="21">
        <f>H402</f>
        <v>36.612000000000002</v>
      </c>
      <c r="I401" s="21">
        <f t="shared" si="53"/>
        <v>24.084</v>
      </c>
      <c r="J401" s="21">
        <f t="shared" si="53"/>
        <v>11.417</v>
      </c>
    </row>
    <row r="402" spans="1:12" ht="36">
      <c r="A402" s="6"/>
      <c r="B402" s="6">
        <v>692</v>
      </c>
      <c r="C402" s="6" t="s">
        <v>447</v>
      </c>
      <c r="D402" s="6" t="s">
        <v>401</v>
      </c>
      <c r="E402" s="7" t="s">
        <v>174</v>
      </c>
      <c r="F402" s="6"/>
      <c r="G402" s="5" t="s">
        <v>175</v>
      </c>
      <c r="H402" s="21">
        <f>H403</f>
        <v>36.612000000000002</v>
      </c>
      <c r="I402" s="21">
        <f t="shared" si="53"/>
        <v>24.084</v>
      </c>
      <c r="J402" s="21">
        <f t="shared" si="53"/>
        <v>11.417</v>
      </c>
    </row>
    <row r="403" spans="1:12" ht="36">
      <c r="A403" s="6"/>
      <c r="B403" s="6">
        <v>692</v>
      </c>
      <c r="C403" s="6" t="s">
        <v>447</v>
      </c>
      <c r="D403" s="6" t="s">
        <v>401</v>
      </c>
      <c r="E403" s="7" t="s">
        <v>174</v>
      </c>
      <c r="F403" s="6" t="s">
        <v>176</v>
      </c>
      <c r="G403" s="5" t="s">
        <v>177</v>
      </c>
      <c r="H403" s="21">
        <v>36.612000000000002</v>
      </c>
      <c r="I403" s="21">
        <v>24.084</v>
      </c>
      <c r="J403" s="21">
        <v>11.417</v>
      </c>
    </row>
    <row r="404" spans="1:12" ht="48">
      <c r="A404" s="10">
        <v>5</v>
      </c>
      <c r="B404" s="10">
        <v>675</v>
      </c>
      <c r="C404" s="6"/>
      <c r="D404" s="6"/>
      <c r="E404" s="7"/>
      <c r="F404" s="6"/>
      <c r="G404" s="11" t="s">
        <v>178</v>
      </c>
      <c r="H404" s="12">
        <f>H405+H576+H590</f>
        <v>2009493.872</v>
      </c>
      <c r="I404" s="12">
        <f>I405+I576+I590</f>
        <v>1848328.4350000001</v>
      </c>
      <c r="J404" s="12">
        <f>J405+J576+J590</f>
        <v>1898067.1570000001</v>
      </c>
      <c r="K404" s="2">
        <v>1601268.003</v>
      </c>
      <c r="L404" s="13">
        <f>H404-K404</f>
        <v>408225.86899999995</v>
      </c>
    </row>
    <row r="405" spans="1:12">
      <c r="A405" s="6"/>
      <c r="B405" s="6">
        <v>675</v>
      </c>
      <c r="C405" s="10" t="s">
        <v>664</v>
      </c>
      <c r="D405" s="10" t="s">
        <v>402</v>
      </c>
      <c r="E405" s="44"/>
      <c r="F405" s="6"/>
      <c r="G405" s="11" t="s">
        <v>665</v>
      </c>
      <c r="H405" s="12">
        <f>H406+H445+H516+H544+H550+H556</f>
        <v>1974083.5319999999</v>
      </c>
      <c r="I405" s="12">
        <f>I406+I445+I516+I544+I550+I556</f>
        <v>1812777.99</v>
      </c>
      <c r="J405" s="12">
        <f>J406+J445+J516+J544+J550+J556</f>
        <v>1862016.7120000001</v>
      </c>
    </row>
    <row r="406" spans="1:12" ht="24">
      <c r="A406" s="6"/>
      <c r="B406" s="6">
        <v>675</v>
      </c>
      <c r="C406" s="27" t="s">
        <v>664</v>
      </c>
      <c r="D406" s="27" t="s">
        <v>401</v>
      </c>
      <c r="E406" s="14"/>
      <c r="F406" s="27"/>
      <c r="G406" s="16" t="s">
        <v>179</v>
      </c>
      <c r="H406" s="17">
        <f>H407+H439</f>
        <v>751199.69699999993</v>
      </c>
      <c r="I406" s="17">
        <f>I407+I439</f>
        <v>707650.21900000004</v>
      </c>
      <c r="J406" s="17">
        <f>J407+J439</f>
        <v>731375.41899999999</v>
      </c>
      <c r="K406" s="2">
        <v>622281.098</v>
      </c>
      <c r="L406" s="67">
        <f>K406-H406</f>
        <v>-128918.59899999993</v>
      </c>
    </row>
    <row r="407" spans="1:12" ht="72">
      <c r="A407" s="6"/>
      <c r="B407" s="6">
        <v>675</v>
      </c>
      <c r="C407" s="18" t="s">
        <v>664</v>
      </c>
      <c r="D407" s="18" t="s">
        <v>401</v>
      </c>
      <c r="E407" s="15" t="s">
        <v>667</v>
      </c>
      <c r="F407" s="18"/>
      <c r="G407" s="19" t="s">
        <v>668</v>
      </c>
      <c r="H407" s="20">
        <f>H408</f>
        <v>747570.74699999997</v>
      </c>
      <c r="I407" s="20">
        <f>I408</f>
        <v>707650.21900000004</v>
      </c>
      <c r="J407" s="20">
        <f>J408</f>
        <v>731375.41899999999</v>
      </c>
    </row>
    <row r="408" spans="1:12" ht="36">
      <c r="A408" s="6"/>
      <c r="B408" s="6">
        <v>675</v>
      </c>
      <c r="C408" s="6" t="s">
        <v>664</v>
      </c>
      <c r="D408" s="6" t="s">
        <v>401</v>
      </c>
      <c r="E408" s="7" t="s">
        <v>180</v>
      </c>
      <c r="F408" s="6"/>
      <c r="G408" s="5" t="s">
        <v>181</v>
      </c>
      <c r="H408" s="21">
        <f>H409+H418+H421+H434</f>
        <v>747570.74699999997</v>
      </c>
      <c r="I408" s="21">
        <f>I409+I418+I421+I434</f>
        <v>707650.21900000004</v>
      </c>
      <c r="J408" s="21">
        <f>J409+J418+J421+J434</f>
        <v>731375.41899999999</v>
      </c>
    </row>
    <row r="409" spans="1:12" ht="84">
      <c r="A409" s="6"/>
      <c r="B409" s="6">
        <v>675</v>
      </c>
      <c r="C409" s="6" t="s">
        <v>664</v>
      </c>
      <c r="D409" s="6" t="s">
        <v>401</v>
      </c>
      <c r="E409" s="7" t="s">
        <v>182</v>
      </c>
      <c r="F409" s="6"/>
      <c r="G409" s="5" t="s">
        <v>183</v>
      </c>
      <c r="H409" s="21">
        <f>H410+H412+H416+H414</f>
        <v>331378.32700000005</v>
      </c>
      <c r="I409" s="21">
        <f>I410+I412+I416+I414</f>
        <v>310599.21899999998</v>
      </c>
      <c r="J409" s="21">
        <f>J410+J412+J416+J414</f>
        <v>322599.21899999998</v>
      </c>
      <c r="K409" s="21">
        <f>K410+K412+K416</f>
        <v>0</v>
      </c>
      <c r="L409" s="21">
        <f>L410+L412+L416</f>
        <v>0</v>
      </c>
    </row>
    <row r="410" spans="1:12" ht="48">
      <c r="A410" s="6"/>
      <c r="B410" s="6">
        <v>675</v>
      </c>
      <c r="C410" s="6" t="s">
        <v>664</v>
      </c>
      <c r="D410" s="6" t="s">
        <v>401</v>
      </c>
      <c r="E410" s="7" t="s">
        <v>184</v>
      </c>
      <c r="F410" s="6"/>
      <c r="G410" s="5" t="s">
        <v>185</v>
      </c>
      <c r="H410" s="21">
        <f>H411</f>
        <v>263902.46100000001</v>
      </c>
      <c r="I410" s="21">
        <f>I411</f>
        <v>278599.21899999998</v>
      </c>
      <c r="J410" s="21">
        <f>J411</f>
        <v>290599.21899999998</v>
      </c>
    </row>
    <row r="411" spans="1:12" ht="60">
      <c r="A411" s="6"/>
      <c r="B411" s="6">
        <v>675</v>
      </c>
      <c r="C411" s="6" t="s">
        <v>664</v>
      </c>
      <c r="D411" s="6" t="s">
        <v>401</v>
      </c>
      <c r="E411" s="7" t="s">
        <v>184</v>
      </c>
      <c r="F411" s="37" t="s">
        <v>461</v>
      </c>
      <c r="G411" s="24" t="s">
        <v>462</v>
      </c>
      <c r="H411" s="21">
        <v>263902.46100000001</v>
      </c>
      <c r="I411" s="21">
        <v>278599.21899999998</v>
      </c>
      <c r="J411" s="21">
        <v>290599.21899999998</v>
      </c>
    </row>
    <row r="412" spans="1:12" ht="48">
      <c r="A412" s="6"/>
      <c r="B412" s="6">
        <v>675</v>
      </c>
      <c r="C412" s="6" t="s">
        <v>664</v>
      </c>
      <c r="D412" s="6" t="s">
        <v>401</v>
      </c>
      <c r="E412" s="7" t="s">
        <v>186</v>
      </c>
      <c r="F412" s="6"/>
      <c r="G412" s="5" t="s">
        <v>187</v>
      </c>
      <c r="H412" s="21">
        <f>H413</f>
        <v>32000</v>
      </c>
      <c r="I412" s="21">
        <f>I413</f>
        <v>32000</v>
      </c>
      <c r="J412" s="21">
        <f>J413</f>
        <v>32000</v>
      </c>
    </row>
    <row r="413" spans="1:12" ht="60">
      <c r="A413" s="6"/>
      <c r="B413" s="6">
        <v>675</v>
      </c>
      <c r="C413" s="6" t="s">
        <v>664</v>
      </c>
      <c r="D413" s="6" t="s">
        <v>401</v>
      </c>
      <c r="E413" s="7" t="s">
        <v>186</v>
      </c>
      <c r="F413" s="37" t="s">
        <v>461</v>
      </c>
      <c r="G413" s="24" t="s">
        <v>462</v>
      </c>
      <c r="H413" s="21">
        <v>32000</v>
      </c>
      <c r="I413" s="21">
        <v>32000</v>
      </c>
      <c r="J413" s="21">
        <v>32000</v>
      </c>
    </row>
    <row r="414" spans="1:12" ht="60">
      <c r="A414" s="6"/>
      <c r="B414" s="6">
        <v>675</v>
      </c>
      <c r="C414" s="6" t="s">
        <v>664</v>
      </c>
      <c r="D414" s="6" t="s">
        <v>401</v>
      </c>
      <c r="E414" s="7" t="s">
        <v>740</v>
      </c>
      <c r="F414" s="6"/>
      <c r="G414" s="5" t="s">
        <v>741</v>
      </c>
      <c r="H414" s="21">
        <f>H415</f>
        <v>52.835999999999999</v>
      </c>
      <c r="I414" s="21">
        <f>I415</f>
        <v>0</v>
      </c>
      <c r="J414" s="21">
        <f>J415</f>
        <v>0</v>
      </c>
    </row>
    <row r="415" spans="1:12" ht="60">
      <c r="A415" s="6"/>
      <c r="B415" s="6">
        <v>675</v>
      </c>
      <c r="C415" s="6" t="s">
        <v>664</v>
      </c>
      <c r="D415" s="6" t="s">
        <v>401</v>
      </c>
      <c r="E415" s="7" t="s">
        <v>740</v>
      </c>
      <c r="F415" s="37" t="s">
        <v>461</v>
      </c>
      <c r="G415" s="24" t="s">
        <v>462</v>
      </c>
      <c r="H415" s="21">
        <v>52.835999999999999</v>
      </c>
      <c r="I415" s="21">
        <f>I416</f>
        <v>0</v>
      </c>
      <c r="J415" s="21">
        <f>J416</f>
        <v>0</v>
      </c>
    </row>
    <row r="416" spans="1:12" ht="60">
      <c r="A416" s="6"/>
      <c r="B416" s="6">
        <v>675</v>
      </c>
      <c r="C416" s="6" t="s">
        <v>664</v>
      </c>
      <c r="D416" s="6" t="s">
        <v>401</v>
      </c>
      <c r="E416" s="7" t="s">
        <v>188</v>
      </c>
      <c r="F416" s="6"/>
      <c r="G416" s="5" t="s">
        <v>189</v>
      </c>
      <c r="H416" s="21">
        <f>H417</f>
        <v>35423.03</v>
      </c>
      <c r="I416" s="21">
        <f>I417</f>
        <v>0</v>
      </c>
      <c r="J416" s="21">
        <f>J417</f>
        <v>0</v>
      </c>
    </row>
    <row r="417" spans="1:12" ht="60">
      <c r="A417" s="6"/>
      <c r="B417" s="6">
        <v>675</v>
      </c>
      <c r="C417" s="6" t="s">
        <v>664</v>
      </c>
      <c r="D417" s="6" t="s">
        <v>401</v>
      </c>
      <c r="E417" s="7" t="s">
        <v>188</v>
      </c>
      <c r="F417" s="37" t="s">
        <v>461</v>
      </c>
      <c r="G417" s="24" t="s">
        <v>462</v>
      </c>
      <c r="H417" s="21">
        <v>35423.03</v>
      </c>
      <c r="I417" s="21">
        <v>0</v>
      </c>
      <c r="J417" s="21">
        <v>0</v>
      </c>
    </row>
    <row r="418" spans="1:12" ht="132">
      <c r="A418" s="6"/>
      <c r="B418" s="6">
        <v>675</v>
      </c>
      <c r="C418" s="6" t="s">
        <v>664</v>
      </c>
      <c r="D418" s="6" t="s">
        <v>401</v>
      </c>
      <c r="E418" s="7" t="s">
        <v>190</v>
      </c>
      <c r="F418" s="6"/>
      <c r="G418" s="5" t="s">
        <v>191</v>
      </c>
      <c r="H418" s="21">
        <f t="shared" ref="H418:J419" si="54">H419</f>
        <v>352435.7</v>
      </c>
      <c r="I418" s="21">
        <f t="shared" si="54"/>
        <v>353618</v>
      </c>
      <c r="J418" s="21">
        <f t="shared" si="54"/>
        <v>355343.2</v>
      </c>
    </row>
    <row r="419" spans="1:12" ht="132">
      <c r="A419" s="6"/>
      <c r="B419" s="6">
        <v>675</v>
      </c>
      <c r="C419" s="6" t="s">
        <v>664</v>
      </c>
      <c r="D419" s="6" t="s">
        <v>401</v>
      </c>
      <c r="E419" s="7" t="s">
        <v>192</v>
      </c>
      <c r="F419" s="35"/>
      <c r="G419" s="35" t="s">
        <v>193</v>
      </c>
      <c r="H419" s="21">
        <f t="shared" si="54"/>
        <v>352435.7</v>
      </c>
      <c r="I419" s="21">
        <f t="shared" si="54"/>
        <v>353618</v>
      </c>
      <c r="J419" s="21">
        <f t="shared" si="54"/>
        <v>355343.2</v>
      </c>
    </row>
    <row r="420" spans="1:12" ht="60">
      <c r="A420" s="6"/>
      <c r="B420" s="6">
        <v>675</v>
      </c>
      <c r="C420" s="6" t="s">
        <v>664</v>
      </c>
      <c r="D420" s="6" t="s">
        <v>401</v>
      </c>
      <c r="E420" s="7" t="s">
        <v>192</v>
      </c>
      <c r="F420" s="37" t="s">
        <v>461</v>
      </c>
      <c r="G420" s="24" t="s">
        <v>462</v>
      </c>
      <c r="H420" s="21">
        <v>352435.7</v>
      </c>
      <c r="I420" s="21">
        <v>353618</v>
      </c>
      <c r="J420" s="21">
        <v>355343.2</v>
      </c>
    </row>
    <row r="421" spans="1:12" ht="96">
      <c r="A421" s="6"/>
      <c r="B421" s="6">
        <v>675</v>
      </c>
      <c r="C421" s="6" t="s">
        <v>664</v>
      </c>
      <c r="D421" s="6" t="s">
        <v>401</v>
      </c>
      <c r="E421" s="7" t="s">
        <v>194</v>
      </c>
      <c r="F421" s="6"/>
      <c r="G421" s="5" t="s">
        <v>195</v>
      </c>
      <c r="H421" s="21">
        <f>H422+H424+H430+H432+H426+H428</f>
        <v>63036.72</v>
      </c>
      <c r="I421" s="21">
        <f>I422+I424+I430+I432</f>
        <v>43433</v>
      </c>
      <c r="J421" s="21">
        <f>J422+J424+J430+J432</f>
        <v>53433</v>
      </c>
      <c r="K421" s="21" t="e">
        <f>K422+K424+#REF!+K430+K432+#REF!</f>
        <v>#REF!</v>
      </c>
      <c r="L421" s="21" t="e">
        <f>L422+L424+#REF!+L430+L432+#REF!</f>
        <v>#REF!</v>
      </c>
    </row>
    <row r="422" spans="1:12" ht="84">
      <c r="A422" s="6"/>
      <c r="B422" s="6">
        <v>675</v>
      </c>
      <c r="C422" s="6" t="s">
        <v>664</v>
      </c>
      <c r="D422" s="6" t="s">
        <v>401</v>
      </c>
      <c r="E422" s="7" t="s">
        <v>196</v>
      </c>
      <c r="F422" s="6"/>
      <c r="G422" s="5" t="s">
        <v>197</v>
      </c>
      <c r="H422" s="21">
        <f>H423</f>
        <v>42384.042999999998</v>
      </c>
      <c r="I422" s="21">
        <f>I423</f>
        <v>43183</v>
      </c>
      <c r="J422" s="21">
        <f>J423</f>
        <v>53183</v>
      </c>
    </row>
    <row r="423" spans="1:12" ht="60">
      <c r="A423" s="6"/>
      <c r="B423" s="6">
        <v>675</v>
      </c>
      <c r="C423" s="6" t="s">
        <v>664</v>
      </c>
      <c r="D423" s="6" t="s">
        <v>401</v>
      </c>
      <c r="E423" s="7" t="s">
        <v>196</v>
      </c>
      <c r="F423" s="37" t="s">
        <v>461</v>
      </c>
      <c r="G423" s="24" t="s">
        <v>462</v>
      </c>
      <c r="H423" s="21">
        <v>42384.042999999998</v>
      </c>
      <c r="I423" s="21">
        <v>43183</v>
      </c>
      <c r="J423" s="21">
        <v>53183</v>
      </c>
    </row>
    <row r="424" spans="1:12" ht="48">
      <c r="A424" s="6"/>
      <c r="B424" s="6">
        <v>675</v>
      </c>
      <c r="C424" s="6" t="s">
        <v>664</v>
      </c>
      <c r="D424" s="6" t="s">
        <v>401</v>
      </c>
      <c r="E424" s="7" t="s">
        <v>198</v>
      </c>
      <c r="F424" s="6"/>
      <c r="G424" s="5" t="s">
        <v>199</v>
      </c>
      <c r="H424" s="21">
        <f>H425</f>
        <v>250</v>
      </c>
      <c r="I424" s="21">
        <f>I425</f>
        <v>250</v>
      </c>
      <c r="J424" s="21">
        <f>J425</f>
        <v>250</v>
      </c>
    </row>
    <row r="425" spans="1:12" ht="60">
      <c r="A425" s="6"/>
      <c r="B425" s="6">
        <v>675</v>
      </c>
      <c r="C425" s="6" t="s">
        <v>664</v>
      </c>
      <c r="D425" s="6" t="s">
        <v>401</v>
      </c>
      <c r="E425" s="7" t="s">
        <v>198</v>
      </c>
      <c r="F425" s="37" t="s">
        <v>461</v>
      </c>
      <c r="G425" s="24" t="s">
        <v>462</v>
      </c>
      <c r="H425" s="21">
        <v>250</v>
      </c>
      <c r="I425" s="21">
        <v>250</v>
      </c>
      <c r="J425" s="21">
        <v>250</v>
      </c>
    </row>
    <row r="426" spans="1:12" ht="72">
      <c r="A426" s="6"/>
      <c r="B426" s="6">
        <v>675</v>
      </c>
      <c r="C426" s="6" t="s">
        <v>664</v>
      </c>
      <c r="D426" s="6" t="s">
        <v>401</v>
      </c>
      <c r="E426" s="77" t="s">
        <v>200</v>
      </c>
      <c r="F426" s="6"/>
      <c r="G426" s="5" t="s">
        <v>201</v>
      </c>
      <c r="H426" s="21">
        <f>H427</f>
        <v>30</v>
      </c>
      <c r="I426" s="21">
        <f>I427</f>
        <v>0</v>
      </c>
      <c r="J426" s="21">
        <f>J427</f>
        <v>0</v>
      </c>
    </row>
    <row r="427" spans="1:12" ht="60">
      <c r="A427" s="6"/>
      <c r="B427" s="6">
        <v>675</v>
      </c>
      <c r="C427" s="6" t="s">
        <v>664</v>
      </c>
      <c r="D427" s="6" t="s">
        <v>401</v>
      </c>
      <c r="E427" s="77" t="s">
        <v>200</v>
      </c>
      <c r="F427" s="37" t="s">
        <v>461</v>
      </c>
      <c r="G427" s="24" t="s">
        <v>462</v>
      </c>
      <c r="H427" s="21">
        <v>30</v>
      </c>
      <c r="I427" s="21">
        <v>0</v>
      </c>
      <c r="J427" s="21">
        <v>0</v>
      </c>
    </row>
    <row r="428" spans="1:12" ht="96">
      <c r="A428" s="6"/>
      <c r="B428" s="6">
        <v>675</v>
      </c>
      <c r="C428" s="6" t="s">
        <v>664</v>
      </c>
      <c r="D428" s="6" t="s">
        <v>401</v>
      </c>
      <c r="E428" s="77" t="s">
        <v>202</v>
      </c>
      <c r="F428" s="6"/>
      <c r="G428" s="5" t="s">
        <v>203</v>
      </c>
      <c r="H428" s="21">
        <f>H429</f>
        <v>2970</v>
      </c>
      <c r="I428" s="21">
        <f>I429</f>
        <v>0</v>
      </c>
      <c r="J428" s="21">
        <f>J429</f>
        <v>0</v>
      </c>
    </row>
    <row r="429" spans="1:12" ht="60">
      <c r="A429" s="6"/>
      <c r="B429" s="6">
        <v>675</v>
      </c>
      <c r="C429" s="6" t="s">
        <v>664</v>
      </c>
      <c r="D429" s="6" t="s">
        <v>401</v>
      </c>
      <c r="E429" s="77" t="s">
        <v>202</v>
      </c>
      <c r="F429" s="37" t="s">
        <v>461</v>
      </c>
      <c r="G429" s="24" t="s">
        <v>462</v>
      </c>
      <c r="H429" s="21">
        <v>2970</v>
      </c>
      <c r="I429" s="21">
        <v>0</v>
      </c>
      <c r="J429" s="21">
        <v>0</v>
      </c>
    </row>
    <row r="430" spans="1:12" ht="96">
      <c r="A430" s="6"/>
      <c r="B430" s="6">
        <v>675</v>
      </c>
      <c r="C430" s="6" t="s">
        <v>664</v>
      </c>
      <c r="D430" s="6" t="s">
        <v>401</v>
      </c>
      <c r="E430" s="77" t="s">
        <v>204</v>
      </c>
      <c r="F430" s="6"/>
      <c r="G430" s="5" t="s">
        <v>205</v>
      </c>
      <c r="H430" s="21">
        <f>H431</f>
        <v>13909.7</v>
      </c>
      <c r="I430" s="21">
        <f>I431</f>
        <v>0</v>
      </c>
      <c r="J430" s="21">
        <f>J431</f>
        <v>0</v>
      </c>
    </row>
    <row r="431" spans="1:12" ht="48">
      <c r="A431" s="6"/>
      <c r="B431" s="6">
        <v>675</v>
      </c>
      <c r="C431" s="6" t="s">
        <v>664</v>
      </c>
      <c r="D431" s="6" t="s">
        <v>401</v>
      </c>
      <c r="E431" s="77" t="s">
        <v>204</v>
      </c>
      <c r="F431" s="23" t="s">
        <v>422</v>
      </c>
      <c r="G431" s="24" t="s">
        <v>423</v>
      </c>
      <c r="H431" s="21">
        <v>13909.7</v>
      </c>
      <c r="I431" s="21">
        <v>0</v>
      </c>
      <c r="J431" s="21">
        <v>0</v>
      </c>
    </row>
    <row r="432" spans="1:12" ht="72">
      <c r="A432" s="6"/>
      <c r="B432" s="6">
        <v>675</v>
      </c>
      <c r="C432" s="6" t="s">
        <v>664</v>
      </c>
      <c r="D432" s="6" t="s">
        <v>401</v>
      </c>
      <c r="E432" s="77" t="s">
        <v>206</v>
      </c>
      <c r="F432" s="6"/>
      <c r="G432" s="5" t="s">
        <v>207</v>
      </c>
      <c r="H432" s="21">
        <f>H433</f>
        <v>3492.9769999999999</v>
      </c>
      <c r="I432" s="21">
        <f>I433</f>
        <v>0</v>
      </c>
      <c r="J432" s="21">
        <f>J433</f>
        <v>0</v>
      </c>
    </row>
    <row r="433" spans="1:12" ht="48" customHeight="1">
      <c r="A433" s="6"/>
      <c r="B433" s="6">
        <v>675</v>
      </c>
      <c r="C433" s="6" t="s">
        <v>664</v>
      </c>
      <c r="D433" s="6" t="s">
        <v>401</v>
      </c>
      <c r="E433" s="77" t="s">
        <v>206</v>
      </c>
      <c r="F433" s="23" t="s">
        <v>422</v>
      </c>
      <c r="G433" s="24" t="s">
        <v>423</v>
      </c>
      <c r="H433" s="21">
        <v>3492.9769999999999</v>
      </c>
      <c r="I433" s="21">
        <v>0</v>
      </c>
      <c r="J433" s="21">
        <v>0</v>
      </c>
    </row>
    <row r="434" spans="1:12" ht="48" customHeight="1">
      <c r="A434" s="6"/>
      <c r="B434" s="6">
        <v>675</v>
      </c>
      <c r="C434" s="6" t="s">
        <v>664</v>
      </c>
      <c r="D434" s="6" t="s">
        <v>401</v>
      </c>
      <c r="E434" s="7" t="s">
        <v>350</v>
      </c>
      <c r="F434" s="6"/>
      <c r="G434" s="5" t="s">
        <v>346</v>
      </c>
      <c r="H434" s="21">
        <f>H435+H437</f>
        <v>720</v>
      </c>
      <c r="I434" s="21">
        <f t="shared" ref="I434:J434" si="55">I435+I437</f>
        <v>0</v>
      </c>
      <c r="J434" s="21">
        <f t="shared" si="55"/>
        <v>0</v>
      </c>
      <c r="K434" s="21" t="e">
        <f>#REF!+K435</f>
        <v>#REF!</v>
      </c>
      <c r="L434" s="21" t="e">
        <f>#REF!+L435</f>
        <v>#REF!</v>
      </c>
    </row>
    <row r="435" spans="1:12" ht="120" customHeight="1">
      <c r="A435" s="6"/>
      <c r="B435" s="6">
        <v>675</v>
      </c>
      <c r="C435" s="6" t="s">
        <v>664</v>
      </c>
      <c r="D435" s="6" t="s">
        <v>401</v>
      </c>
      <c r="E435" s="7" t="s">
        <v>828</v>
      </c>
      <c r="F435" s="27"/>
      <c r="G435" s="5" t="s">
        <v>853</v>
      </c>
      <c r="H435" s="21">
        <f>H436</f>
        <v>600</v>
      </c>
      <c r="I435" s="21">
        <f t="shared" ref="I435:J435" si="56">I436</f>
        <v>0</v>
      </c>
      <c r="J435" s="21">
        <f t="shared" si="56"/>
        <v>0</v>
      </c>
    </row>
    <row r="436" spans="1:12" ht="60" customHeight="1">
      <c r="A436" s="6"/>
      <c r="B436" s="6">
        <v>675</v>
      </c>
      <c r="C436" s="6" t="s">
        <v>664</v>
      </c>
      <c r="D436" s="6" t="s">
        <v>401</v>
      </c>
      <c r="E436" s="7" t="s">
        <v>828</v>
      </c>
      <c r="F436" s="37" t="s">
        <v>461</v>
      </c>
      <c r="G436" s="24" t="s">
        <v>462</v>
      </c>
      <c r="H436" s="21">
        <v>600</v>
      </c>
      <c r="I436" s="21">
        <v>0</v>
      </c>
      <c r="J436" s="21">
        <v>0</v>
      </c>
    </row>
    <row r="437" spans="1:12" ht="118.15" customHeight="1">
      <c r="A437" s="6"/>
      <c r="B437" s="6">
        <v>675</v>
      </c>
      <c r="C437" s="6" t="s">
        <v>664</v>
      </c>
      <c r="D437" s="6" t="s">
        <v>401</v>
      </c>
      <c r="E437" s="7" t="s">
        <v>880</v>
      </c>
      <c r="F437" s="37"/>
      <c r="G437" s="24" t="s">
        <v>854</v>
      </c>
      <c r="H437" s="21">
        <f>H438</f>
        <v>120</v>
      </c>
      <c r="I437" s="21">
        <f>I438</f>
        <v>0</v>
      </c>
      <c r="J437" s="21">
        <f>J438</f>
        <v>0</v>
      </c>
    </row>
    <row r="438" spans="1:12" ht="60" customHeight="1">
      <c r="A438" s="6"/>
      <c r="B438" s="6">
        <v>675</v>
      </c>
      <c r="C438" s="6" t="s">
        <v>664</v>
      </c>
      <c r="D438" s="6" t="s">
        <v>401</v>
      </c>
      <c r="E438" s="7" t="s">
        <v>880</v>
      </c>
      <c r="F438" s="37" t="s">
        <v>461</v>
      </c>
      <c r="G438" s="24" t="s">
        <v>462</v>
      </c>
      <c r="H438" s="21">
        <v>120</v>
      </c>
      <c r="I438" s="21">
        <v>0</v>
      </c>
      <c r="J438" s="21">
        <v>0</v>
      </c>
    </row>
    <row r="439" spans="1:12" ht="24" customHeight="1">
      <c r="A439" s="6"/>
      <c r="B439" s="6">
        <v>675</v>
      </c>
      <c r="C439" s="6" t="s">
        <v>664</v>
      </c>
      <c r="D439" s="6" t="s">
        <v>401</v>
      </c>
      <c r="E439" s="7" t="s">
        <v>416</v>
      </c>
      <c r="F439" s="6"/>
      <c r="G439" s="5" t="s">
        <v>417</v>
      </c>
      <c r="H439" s="53">
        <f>H440</f>
        <v>3628.95</v>
      </c>
      <c r="I439" s="53">
        <f>I440</f>
        <v>0</v>
      </c>
      <c r="J439" s="53">
        <f>J440</f>
        <v>0</v>
      </c>
    </row>
    <row r="440" spans="1:12" ht="96" customHeight="1">
      <c r="A440" s="6"/>
      <c r="B440" s="6">
        <v>675</v>
      </c>
      <c r="C440" s="6" t="s">
        <v>664</v>
      </c>
      <c r="D440" s="6" t="s">
        <v>401</v>
      </c>
      <c r="E440" s="7" t="s">
        <v>325</v>
      </c>
      <c r="F440" s="25"/>
      <c r="G440" s="26" t="s">
        <v>327</v>
      </c>
      <c r="H440" s="53">
        <f>H441+H443</f>
        <v>3628.95</v>
      </c>
      <c r="I440" s="53">
        <f>I441+I443</f>
        <v>0</v>
      </c>
      <c r="J440" s="53">
        <f>J441+J443</f>
        <v>0</v>
      </c>
    </row>
    <row r="441" spans="1:12" ht="60" customHeight="1">
      <c r="A441" s="6"/>
      <c r="B441" s="6">
        <v>675</v>
      </c>
      <c r="C441" s="6" t="s">
        <v>664</v>
      </c>
      <c r="D441" s="6" t="s">
        <v>401</v>
      </c>
      <c r="E441" s="7" t="s">
        <v>326</v>
      </c>
      <c r="F441" s="25"/>
      <c r="G441" s="26" t="s">
        <v>324</v>
      </c>
      <c r="H441" s="53">
        <f>H442</f>
        <v>3148.95</v>
      </c>
      <c r="I441" s="53">
        <f>I442</f>
        <v>0</v>
      </c>
      <c r="J441" s="53">
        <f>J442</f>
        <v>0</v>
      </c>
    </row>
    <row r="442" spans="1:12" ht="48" customHeight="1">
      <c r="A442" s="6"/>
      <c r="B442" s="6">
        <v>675</v>
      </c>
      <c r="C442" s="6" t="s">
        <v>664</v>
      </c>
      <c r="D442" s="6" t="s">
        <v>401</v>
      </c>
      <c r="E442" s="7" t="s">
        <v>326</v>
      </c>
      <c r="F442" s="37" t="s">
        <v>461</v>
      </c>
      <c r="G442" s="24" t="s">
        <v>462</v>
      </c>
      <c r="H442" s="53">
        <v>3148.95</v>
      </c>
      <c r="I442" s="53">
        <v>0</v>
      </c>
      <c r="J442" s="53">
        <v>0</v>
      </c>
    </row>
    <row r="443" spans="1:12" ht="160.5" customHeight="1">
      <c r="A443" s="6"/>
      <c r="B443" s="6">
        <v>675</v>
      </c>
      <c r="C443" s="6" t="s">
        <v>664</v>
      </c>
      <c r="D443" s="6" t="s">
        <v>401</v>
      </c>
      <c r="E443" s="7" t="s">
        <v>881</v>
      </c>
      <c r="F443" s="23"/>
      <c r="G443" s="24" t="s">
        <v>852</v>
      </c>
      <c r="H443" s="53">
        <f>H444</f>
        <v>480</v>
      </c>
      <c r="I443" s="53">
        <f>I444</f>
        <v>0</v>
      </c>
      <c r="J443" s="53">
        <f>J444</f>
        <v>0</v>
      </c>
      <c r="K443" s="53">
        <f>K444</f>
        <v>0</v>
      </c>
      <c r="L443" s="53">
        <f>L444</f>
        <v>0</v>
      </c>
    </row>
    <row r="444" spans="1:12" ht="55.5" customHeight="1">
      <c r="A444" s="6"/>
      <c r="B444" s="6">
        <v>675</v>
      </c>
      <c r="C444" s="6" t="s">
        <v>664</v>
      </c>
      <c r="D444" s="6" t="s">
        <v>401</v>
      </c>
      <c r="E444" s="7" t="s">
        <v>881</v>
      </c>
      <c r="F444" s="37" t="s">
        <v>461</v>
      </c>
      <c r="G444" s="24" t="s">
        <v>462</v>
      </c>
      <c r="H444" s="53">
        <v>480</v>
      </c>
      <c r="I444" s="53">
        <v>0</v>
      </c>
      <c r="J444" s="53">
        <v>0</v>
      </c>
    </row>
    <row r="445" spans="1:12" ht="12" customHeight="1">
      <c r="A445" s="6"/>
      <c r="B445" s="6">
        <v>675</v>
      </c>
      <c r="C445" s="27" t="s">
        <v>664</v>
      </c>
      <c r="D445" s="27" t="s">
        <v>404</v>
      </c>
      <c r="E445" s="14"/>
      <c r="F445" s="27"/>
      <c r="G445" s="16" t="s">
        <v>666</v>
      </c>
      <c r="H445" s="17">
        <f>H446+H512</f>
        <v>1042930.3370000001</v>
      </c>
      <c r="I445" s="17">
        <f t="shared" ref="H445:J446" si="57">I446</f>
        <v>922583.81800000009</v>
      </c>
      <c r="J445" s="17">
        <f t="shared" si="57"/>
        <v>944097.34</v>
      </c>
      <c r="K445" s="2">
        <v>795085.94099999999</v>
      </c>
      <c r="L445" s="67">
        <f>K445-H445</f>
        <v>-247844.39600000007</v>
      </c>
    </row>
    <row r="446" spans="1:12" ht="58.9" customHeight="1">
      <c r="A446" s="6"/>
      <c r="B446" s="6">
        <v>675</v>
      </c>
      <c r="C446" s="6" t="s">
        <v>664</v>
      </c>
      <c r="D446" s="6" t="s">
        <v>404</v>
      </c>
      <c r="E446" s="15" t="s">
        <v>667</v>
      </c>
      <c r="F446" s="18"/>
      <c r="G446" s="19" t="s">
        <v>668</v>
      </c>
      <c r="H446" s="20">
        <f t="shared" si="57"/>
        <v>1038985.287</v>
      </c>
      <c r="I446" s="20">
        <f t="shared" si="57"/>
        <v>922583.81800000009</v>
      </c>
      <c r="J446" s="20">
        <f t="shared" si="57"/>
        <v>944097.34</v>
      </c>
    </row>
    <row r="447" spans="1:12" ht="36">
      <c r="A447" s="6"/>
      <c r="B447" s="6">
        <v>675</v>
      </c>
      <c r="C447" s="6" t="s">
        <v>664</v>
      </c>
      <c r="D447" s="6" t="s">
        <v>404</v>
      </c>
      <c r="E447" s="7" t="s">
        <v>669</v>
      </c>
      <c r="F447" s="6"/>
      <c r="G447" s="5" t="s">
        <v>0</v>
      </c>
      <c r="H447" s="21">
        <f>H448+H471+H476+H487+H492+H499</f>
        <v>1038985.287</v>
      </c>
      <c r="I447" s="21">
        <f>I448+I471+I476+I487+I492+I499</f>
        <v>922583.81800000009</v>
      </c>
      <c r="J447" s="21">
        <f>J448+J471+J476+J487+J492+J499</f>
        <v>944097.34</v>
      </c>
    </row>
    <row r="448" spans="1:12" ht="120">
      <c r="A448" s="6"/>
      <c r="B448" s="6">
        <v>675</v>
      </c>
      <c r="C448" s="6" t="s">
        <v>664</v>
      </c>
      <c r="D448" s="6" t="s">
        <v>404</v>
      </c>
      <c r="E448" s="7" t="s">
        <v>1</v>
      </c>
      <c r="F448" s="6"/>
      <c r="G448" s="5" t="s">
        <v>2</v>
      </c>
      <c r="H448" s="21">
        <f>H449+H451+H453+H455+H461+H459+H457+H465+H469+H467+H463</f>
        <v>873383.53500000003</v>
      </c>
      <c r="I448" s="21">
        <f t="shared" ref="I448:J448" si="58">I449+I451+I453+I455+I461+I459+I457+I465+I469+I467+I463</f>
        <v>773835.28899999999</v>
      </c>
      <c r="J448" s="21">
        <f t="shared" si="58"/>
        <v>796819.66099999996</v>
      </c>
      <c r="K448" s="21">
        <f>K449+K451+K453+K455+K461+K459</f>
        <v>0</v>
      </c>
      <c r="L448" s="21">
        <f>L449+L451+L453+L455+L461+L459</f>
        <v>0</v>
      </c>
    </row>
    <row r="449" spans="1:10" ht="156">
      <c r="A449" s="6"/>
      <c r="B449" s="6">
        <v>675</v>
      </c>
      <c r="C449" s="6" t="s">
        <v>664</v>
      </c>
      <c r="D449" s="6" t="s">
        <v>404</v>
      </c>
      <c r="E449" s="40" t="s">
        <v>208</v>
      </c>
      <c r="F449" s="31"/>
      <c r="G449" s="31" t="s">
        <v>209</v>
      </c>
      <c r="H449" s="21">
        <f>H450</f>
        <v>654907.1</v>
      </c>
      <c r="I449" s="21">
        <f>I450</f>
        <v>655468.1</v>
      </c>
      <c r="J449" s="21">
        <f>J450</f>
        <v>658446.69999999995</v>
      </c>
    </row>
    <row r="450" spans="1:10" ht="60">
      <c r="A450" s="6"/>
      <c r="B450" s="6">
        <v>675</v>
      </c>
      <c r="C450" s="6" t="s">
        <v>664</v>
      </c>
      <c r="D450" s="6" t="s">
        <v>404</v>
      </c>
      <c r="E450" s="40" t="s">
        <v>208</v>
      </c>
      <c r="F450" s="37" t="s">
        <v>461</v>
      </c>
      <c r="G450" s="24" t="s">
        <v>462</v>
      </c>
      <c r="H450" s="21">
        <v>654907.1</v>
      </c>
      <c r="I450" s="21">
        <v>655468.1</v>
      </c>
      <c r="J450" s="21">
        <v>658446.69999999995</v>
      </c>
    </row>
    <row r="451" spans="1:10" ht="48">
      <c r="A451" s="6"/>
      <c r="B451" s="6">
        <v>675</v>
      </c>
      <c r="C451" s="6" t="s">
        <v>664</v>
      </c>
      <c r="D451" s="6" t="s">
        <v>404</v>
      </c>
      <c r="E451" s="7" t="s">
        <v>210</v>
      </c>
      <c r="F451" s="6"/>
      <c r="G451" s="5" t="s">
        <v>211</v>
      </c>
      <c r="H451" s="21">
        <f>H452</f>
        <v>86365.005000000005</v>
      </c>
      <c r="I451" s="21">
        <f>I452</f>
        <v>86594.188999999998</v>
      </c>
      <c r="J451" s="21">
        <f>J452</f>
        <v>86599.960999999996</v>
      </c>
    </row>
    <row r="452" spans="1:10" ht="60">
      <c r="A452" s="6"/>
      <c r="B452" s="6">
        <v>675</v>
      </c>
      <c r="C452" s="6" t="s">
        <v>664</v>
      </c>
      <c r="D452" s="6" t="s">
        <v>404</v>
      </c>
      <c r="E452" s="7" t="s">
        <v>210</v>
      </c>
      <c r="F452" s="23" t="s">
        <v>461</v>
      </c>
      <c r="G452" s="24" t="s">
        <v>462</v>
      </c>
      <c r="H452" s="21">
        <v>86365.005000000005</v>
      </c>
      <c r="I452" s="21">
        <v>86594.188999999998</v>
      </c>
      <c r="J452" s="21">
        <v>86599.960999999996</v>
      </c>
    </row>
    <row r="453" spans="1:10" ht="60">
      <c r="A453" s="6"/>
      <c r="B453" s="6">
        <v>675</v>
      </c>
      <c r="C453" s="6" t="s">
        <v>664</v>
      </c>
      <c r="D453" s="6" t="s">
        <v>404</v>
      </c>
      <c r="E453" s="7" t="s">
        <v>212</v>
      </c>
      <c r="F453" s="6"/>
      <c r="G453" s="5" t="s">
        <v>213</v>
      </c>
      <c r="H453" s="21">
        <f>H454</f>
        <v>81866.667000000001</v>
      </c>
      <c r="I453" s="21">
        <f>I454</f>
        <v>31773</v>
      </c>
      <c r="J453" s="21">
        <f>J454</f>
        <v>51773</v>
      </c>
    </row>
    <row r="454" spans="1:10" ht="60">
      <c r="A454" s="6"/>
      <c r="B454" s="6">
        <v>675</v>
      </c>
      <c r="C454" s="6" t="s">
        <v>664</v>
      </c>
      <c r="D454" s="6" t="s">
        <v>404</v>
      </c>
      <c r="E454" s="7" t="s">
        <v>212</v>
      </c>
      <c r="F454" s="37" t="s">
        <v>461</v>
      </c>
      <c r="G454" s="24" t="s">
        <v>462</v>
      </c>
      <c r="H454" s="21">
        <v>81866.667000000001</v>
      </c>
      <c r="I454" s="21">
        <v>31773</v>
      </c>
      <c r="J454" s="21">
        <v>51773</v>
      </c>
    </row>
    <row r="455" spans="1:10" ht="60">
      <c r="A455" s="6"/>
      <c r="B455" s="6">
        <v>675</v>
      </c>
      <c r="C455" s="6" t="s">
        <v>664</v>
      </c>
      <c r="D455" s="6" t="s">
        <v>404</v>
      </c>
      <c r="E455" s="7" t="s">
        <v>214</v>
      </c>
      <c r="F455" s="6"/>
      <c r="G455" s="5" t="s">
        <v>189</v>
      </c>
      <c r="H455" s="21">
        <f>H456</f>
        <v>35743.294000000002</v>
      </c>
      <c r="I455" s="21">
        <f>I456</f>
        <v>0</v>
      </c>
      <c r="J455" s="21">
        <f>J456</f>
        <v>0</v>
      </c>
    </row>
    <row r="456" spans="1:10" ht="60">
      <c r="A456" s="6"/>
      <c r="B456" s="6">
        <v>675</v>
      </c>
      <c r="C456" s="6" t="s">
        <v>664</v>
      </c>
      <c r="D456" s="6" t="s">
        <v>404</v>
      </c>
      <c r="E456" s="7" t="s">
        <v>214</v>
      </c>
      <c r="F456" s="37" t="s">
        <v>461</v>
      </c>
      <c r="G456" s="24" t="s">
        <v>462</v>
      </c>
      <c r="H456" s="21">
        <v>35743.294000000002</v>
      </c>
      <c r="I456" s="21">
        <v>0</v>
      </c>
      <c r="J456" s="21">
        <v>0</v>
      </c>
    </row>
    <row r="457" spans="1:10" ht="48">
      <c r="A457" s="6"/>
      <c r="B457" s="6">
        <v>675</v>
      </c>
      <c r="C457" s="6" t="s">
        <v>664</v>
      </c>
      <c r="D457" s="6" t="s">
        <v>404</v>
      </c>
      <c r="E457" s="7" t="s">
        <v>742</v>
      </c>
      <c r="F457" s="6"/>
      <c r="G457" s="5" t="s">
        <v>743</v>
      </c>
      <c r="H457" s="21">
        <f>H458</f>
        <v>73.334000000000003</v>
      </c>
      <c r="I457" s="21">
        <f>I458</f>
        <v>0</v>
      </c>
      <c r="J457" s="21">
        <f>J458</f>
        <v>0</v>
      </c>
    </row>
    <row r="458" spans="1:10" ht="60">
      <c r="A458" s="6"/>
      <c r="B458" s="6">
        <v>675</v>
      </c>
      <c r="C458" s="6" t="s">
        <v>664</v>
      </c>
      <c r="D458" s="6" t="s">
        <v>404</v>
      </c>
      <c r="E458" s="7" t="s">
        <v>742</v>
      </c>
      <c r="F458" s="37" t="s">
        <v>461</v>
      </c>
      <c r="G458" s="24" t="s">
        <v>462</v>
      </c>
      <c r="H458" s="21">
        <v>73.334000000000003</v>
      </c>
      <c r="I458" s="21">
        <f>I459</f>
        <v>0</v>
      </c>
      <c r="J458" s="21">
        <f>J459</f>
        <v>0</v>
      </c>
    </row>
    <row r="459" spans="1:10" ht="84">
      <c r="A459" s="6"/>
      <c r="B459" s="6">
        <v>675</v>
      </c>
      <c r="C459" s="6" t="s">
        <v>664</v>
      </c>
      <c r="D459" s="6" t="s">
        <v>404</v>
      </c>
      <c r="E459" s="7" t="s">
        <v>300</v>
      </c>
      <c r="F459" s="6"/>
      <c r="G459" s="5" t="s">
        <v>299</v>
      </c>
      <c r="H459" s="21">
        <f>H460</f>
        <v>9518.5</v>
      </c>
      <c r="I459" s="21">
        <f>I460</f>
        <v>0</v>
      </c>
      <c r="J459" s="21">
        <f>J460</f>
        <v>0</v>
      </c>
    </row>
    <row r="460" spans="1:10" ht="48">
      <c r="A460" s="6"/>
      <c r="B460" s="6">
        <v>675</v>
      </c>
      <c r="C460" s="6" t="s">
        <v>664</v>
      </c>
      <c r="D460" s="6" t="s">
        <v>404</v>
      </c>
      <c r="E460" s="7" t="s">
        <v>300</v>
      </c>
      <c r="F460" s="23" t="s">
        <v>422</v>
      </c>
      <c r="G460" s="24" t="s">
        <v>423</v>
      </c>
      <c r="H460" s="21">
        <v>9518.5</v>
      </c>
      <c r="I460" s="21">
        <v>0</v>
      </c>
      <c r="J460" s="21">
        <v>0</v>
      </c>
    </row>
    <row r="461" spans="1:10" ht="96">
      <c r="A461" s="6"/>
      <c r="B461" s="6">
        <v>675</v>
      </c>
      <c r="C461" s="6" t="s">
        <v>664</v>
      </c>
      <c r="D461" s="6" t="s">
        <v>404</v>
      </c>
      <c r="E461" s="7" t="s">
        <v>297</v>
      </c>
      <c r="F461" s="6"/>
      <c r="G461" s="5" t="s">
        <v>296</v>
      </c>
      <c r="H461" s="21">
        <f>H462</f>
        <v>2388.6</v>
      </c>
      <c r="I461" s="21">
        <f>I462</f>
        <v>0</v>
      </c>
      <c r="J461" s="21">
        <f>J462</f>
        <v>0</v>
      </c>
    </row>
    <row r="462" spans="1:10" ht="48">
      <c r="A462" s="6"/>
      <c r="B462" s="6">
        <v>675</v>
      </c>
      <c r="C462" s="6" t="s">
        <v>664</v>
      </c>
      <c r="D462" s="6" t="s">
        <v>404</v>
      </c>
      <c r="E462" s="7" t="s">
        <v>297</v>
      </c>
      <c r="F462" s="23" t="s">
        <v>422</v>
      </c>
      <c r="G462" s="24" t="s">
        <v>423</v>
      </c>
      <c r="H462" s="21">
        <v>2388.6</v>
      </c>
      <c r="I462" s="21">
        <v>0</v>
      </c>
      <c r="J462" s="21">
        <v>0</v>
      </c>
    </row>
    <row r="463" spans="1:10" ht="132">
      <c r="A463" s="6"/>
      <c r="B463" s="6">
        <v>675</v>
      </c>
      <c r="C463" s="6" t="s">
        <v>664</v>
      </c>
      <c r="D463" s="6" t="s">
        <v>404</v>
      </c>
      <c r="E463" s="7" t="s">
        <v>914</v>
      </c>
      <c r="F463" s="6"/>
      <c r="G463" s="5" t="s">
        <v>915</v>
      </c>
      <c r="H463" s="21">
        <f t="shared" ref="H463:J464" si="59">H464</f>
        <v>770</v>
      </c>
      <c r="I463" s="21">
        <f t="shared" si="59"/>
        <v>0</v>
      </c>
      <c r="J463" s="21">
        <f t="shared" si="59"/>
        <v>0</v>
      </c>
    </row>
    <row r="464" spans="1:10" ht="60">
      <c r="A464" s="6"/>
      <c r="B464" s="6">
        <v>675</v>
      </c>
      <c r="C464" s="6" t="s">
        <v>664</v>
      </c>
      <c r="D464" s="6" t="s">
        <v>404</v>
      </c>
      <c r="E464" s="7" t="s">
        <v>914</v>
      </c>
      <c r="F464" s="37" t="s">
        <v>461</v>
      </c>
      <c r="G464" s="24" t="s">
        <v>462</v>
      </c>
      <c r="H464" s="21">
        <v>770</v>
      </c>
      <c r="I464" s="21">
        <f t="shared" si="59"/>
        <v>0</v>
      </c>
      <c r="J464" s="21">
        <f t="shared" si="59"/>
        <v>0</v>
      </c>
    </row>
    <row r="465" spans="1:12" ht="84">
      <c r="A465" s="6"/>
      <c r="B465" s="6">
        <v>675</v>
      </c>
      <c r="C465" s="6" t="s">
        <v>664</v>
      </c>
      <c r="D465" s="6" t="s">
        <v>404</v>
      </c>
      <c r="E465" s="7" t="s">
        <v>904</v>
      </c>
      <c r="F465" s="23"/>
      <c r="G465" s="24" t="s">
        <v>898</v>
      </c>
      <c r="H465" s="21">
        <f>H466</f>
        <v>699.93499999999995</v>
      </c>
      <c r="I465" s="21">
        <f t="shared" ref="I465:J465" si="60">I466</f>
        <v>0</v>
      </c>
      <c r="J465" s="21">
        <f t="shared" si="60"/>
        <v>0</v>
      </c>
    </row>
    <row r="466" spans="1:12" ht="60">
      <c r="A466" s="6"/>
      <c r="B466" s="6">
        <v>675</v>
      </c>
      <c r="C466" s="6" t="s">
        <v>664</v>
      </c>
      <c r="D466" s="6" t="s">
        <v>404</v>
      </c>
      <c r="E466" s="7" t="s">
        <v>904</v>
      </c>
      <c r="F466" s="37" t="s">
        <v>461</v>
      </c>
      <c r="G466" s="24" t="s">
        <v>462</v>
      </c>
      <c r="H466" s="21">
        <v>699.93499999999995</v>
      </c>
      <c r="I466" s="21">
        <v>0</v>
      </c>
      <c r="J466" s="21">
        <v>0</v>
      </c>
    </row>
    <row r="467" spans="1:12" ht="84">
      <c r="A467" s="6"/>
      <c r="B467" s="6">
        <v>675</v>
      </c>
      <c r="C467" s="6" t="s">
        <v>664</v>
      </c>
      <c r="D467" s="6" t="s">
        <v>404</v>
      </c>
      <c r="E467" s="7" t="s">
        <v>905</v>
      </c>
      <c r="F467" s="23"/>
      <c r="G467" s="24" t="s">
        <v>899</v>
      </c>
      <c r="H467" s="21">
        <f>H468</f>
        <v>547.4</v>
      </c>
      <c r="I467" s="21">
        <f t="shared" ref="I467:J467" si="61">I468</f>
        <v>0</v>
      </c>
      <c r="J467" s="21">
        <f t="shared" si="61"/>
        <v>0</v>
      </c>
    </row>
    <row r="468" spans="1:12" ht="60">
      <c r="A468" s="6"/>
      <c r="B468" s="6">
        <v>675</v>
      </c>
      <c r="C468" s="6" t="s">
        <v>664</v>
      </c>
      <c r="D468" s="6" t="s">
        <v>404</v>
      </c>
      <c r="E468" s="7" t="s">
        <v>905</v>
      </c>
      <c r="F468" s="37" t="s">
        <v>461</v>
      </c>
      <c r="G468" s="24" t="s">
        <v>462</v>
      </c>
      <c r="H468" s="21">
        <v>547.4</v>
      </c>
      <c r="I468" s="21">
        <v>0</v>
      </c>
      <c r="J468" s="21">
        <v>0</v>
      </c>
    </row>
    <row r="469" spans="1:12" ht="84">
      <c r="A469" s="6"/>
      <c r="B469" s="6">
        <v>675</v>
      </c>
      <c r="C469" s="6" t="s">
        <v>664</v>
      </c>
      <c r="D469" s="6" t="s">
        <v>404</v>
      </c>
      <c r="E469" s="7" t="s">
        <v>906</v>
      </c>
      <c r="F469" s="23"/>
      <c r="G469" s="24" t="s">
        <v>900</v>
      </c>
      <c r="H469" s="21">
        <f>H470</f>
        <v>503.7</v>
      </c>
      <c r="I469" s="21">
        <f t="shared" ref="I469:L469" si="62">I470</f>
        <v>0</v>
      </c>
      <c r="J469" s="21">
        <f t="shared" si="62"/>
        <v>0</v>
      </c>
      <c r="K469" s="21">
        <f t="shared" si="62"/>
        <v>0</v>
      </c>
      <c r="L469" s="21">
        <f t="shared" si="62"/>
        <v>0</v>
      </c>
    </row>
    <row r="470" spans="1:12" ht="60">
      <c r="A470" s="6"/>
      <c r="B470" s="6">
        <v>675</v>
      </c>
      <c r="C470" s="6" t="s">
        <v>664</v>
      </c>
      <c r="D470" s="6" t="s">
        <v>404</v>
      </c>
      <c r="E470" s="7" t="s">
        <v>906</v>
      </c>
      <c r="F470" s="37" t="s">
        <v>461</v>
      </c>
      <c r="G470" s="24" t="s">
        <v>462</v>
      </c>
      <c r="H470" s="21">
        <v>503.7</v>
      </c>
      <c r="I470" s="21">
        <v>0</v>
      </c>
      <c r="J470" s="21">
        <v>0</v>
      </c>
    </row>
    <row r="471" spans="1:12" ht="60">
      <c r="A471" s="6"/>
      <c r="B471" s="6">
        <v>675</v>
      </c>
      <c r="C471" s="6" t="s">
        <v>664</v>
      </c>
      <c r="D471" s="6" t="s">
        <v>404</v>
      </c>
      <c r="E471" s="7" t="s">
        <v>216</v>
      </c>
      <c r="F471" s="6"/>
      <c r="G471" s="5" t="s">
        <v>217</v>
      </c>
      <c r="H471" s="21">
        <f>H474+H472</f>
        <v>7559.8289999999997</v>
      </c>
      <c r="I471" s="21">
        <f>I474+I472</f>
        <v>7559.8289999999997</v>
      </c>
      <c r="J471" s="21">
        <f>J474+J472</f>
        <v>7559.8289999999997</v>
      </c>
    </row>
    <row r="472" spans="1:12" ht="156">
      <c r="A472" s="6"/>
      <c r="B472" s="6">
        <v>675</v>
      </c>
      <c r="C472" s="6" t="s">
        <v>664</v>
      </c>
      <c r="D472" s="6" t="s">
        <v>404</v>
      </c>
      <c r="E472" s="7" t="s">
        <v>218</v>
      </c>
      <c r="F472" s="6"/>
      <c r="G472" s="5" t="s">
        <v>219</v>
      </c>
      <c r="H472" s="21">
        <f>H473</f>
        <v>1769</v>
      </c>
      <c r="I472" s="21">
        <f>I473</f>
        <v>1769</v>
      </c>
      <c r="J472" s="21">
        <f>J473</f>
        <v>1769</v>
      </c>
    </row>
    <row r="473" spans="1:12" ht="60">
      <c r="A473" s="6"/>
      <c r="B473" s="6">
        <v>675</v>
      </c>
      <c r="C473" s="6" t="s">
        <v>664</v>
      </c>
      <c r="D473" s="6" t="s">
        <v>404</v>
      </c>
      <c r="E473" s="7" t="s">
        <v>218</v>
      </c>
      <c r="F473" s="23" t="s">
        <v>461</v>
      </c>
      <c r="G473" s="24" t="s">
        <v>462</v>
      </c>
      <c r="H473" s="21">
        <v>1769</v>
      </c>
      <c r="I473" s="21">
        <v>1769</v>
      </c>
      <c r="J473" s="21">
        <v>1769</v>
      </c>
    </row>
    <row r="474" spans="1:12" ht="60">
      <c r="A474" s="6"/>
      <c r="B474" s="6">
        <v>675</v>
      </c>
      <c r="C474" s="6" t="s">
        <v>664</v>
      </c>
      <c r="D474" s="6" t="s">
        <v>404</v>
      </c>
      <c r="E474" s="7" t="s">
        <v>220</v>
      </c>
      <c r="F474" s="6"/>
      <c r="G474" s="5" t="s">
        <v>221</v>
      </c>
      <c r="H474" s="21">
        <f>H475</f>
        <v>5790.8289999999997</v>
      </c>
      <c r="I474" s="21">
        <f>I475</f>
        <v>5790.8289999999997</v>
      </c>
      <c r="J474" s="21">
        <f>J475</f>
        <v>5790.8289999999997</v>
      </c>
    </row>
    <row r="475" spans="1:12" ht="60">
      <c r="A475" s="6"/>
      <c r="B475" s="6">
        <v>675</v>
      </c>
      <c r="C475" s="6" t="s">
        <v>664</v>
      </c>
      <c r="D475" s="6" t="s">
        <v>404</v>
      </c>
      <c r="E475" s="7" t="s">
        <v>220</v>
      </c>
      <c r="F475" s="37" t="s">
        <v>461</v>
      </c>
      <c r="G475" s="24" t="s">
        <v>462</v>
      </c>
      <c r="H475" s="21">
        <v>5790.8289999999997</v>
      </c>
      <c r="I475" s="21">
        <v>5790.8289999999997</v>
      </c>
      <c r="J475" s="21">
        <v>5790.8289999999997</v>
      </c>
    </row>
    <row r="476" spans="1:12" ht="84">
      <c r="A476" s="6"/>
      <c r="B476" s="6">
        <v>675</v>
      </c>
      <c r="C476" s="6" t="s">
        <v>664</v>
      </c>
      <c r="D476" s="6" t="s">
        <v>404</v>
      </c>
      <c r="E476" s="7" t="s">
        <v>222</v>
      </c>
      <c r="F476" s="6"/>
      <c r="G476" s="5" t="s">
        <v>223</v>
      </c>
      <c r="H476" s="21">
        <f>H479+H477+H481+H483+H485</f>
        <v>58211.417000000009</v>
      </c>
      <c r="I476" s="21">
        <f>I479+I477+I481+I483+I485</f>
        <v>54717.094000000005</v>
      </c>
      <c r="J476" s="21">
        <f>J479+J477+J481+J483+J485</f>
        <v>53109.344000000005</v>
      </c>
    </row>
    <row r="477" spans="1:12" ht="96">
      <c r="A477" s="6"/>
      <c r="B477" s="6">
        <v>675</v>
      </c>
      <c r="C477" s="6" t="s">
        <v>664</v>
      </c>
      <c r="D477" s="6" t="s">
        <v>404</v>
      </c>
      <c r="E477" s="7" t="s">
        <v>224</v>
      </c>
      <c r="F477" s="6"/>
      <c r="G477" s="5" t="s">
        <v>225</v>
      </c>
      <c r="H477" s="21">
        <f>H478</f>
        <v>47036.353000000003</v>
      </c>
      <c r="I477" s="21">
        <f>I478</f>
        <v>43542.03</v>
      </c>
      <c r="J477" s="21">
        <f>J478</f>
        <v>41934.28</v>
      </c>
    </row>
    <row r="478" spans="1:12" ht="60">
      <c r="A478" s="6"/>
      <c r="B478" s="6">
        <v>675</v>
      </c>
      <c r="C478" s="6" t="s">
        <v>664</v>
      </c>
      <c r="D478" s="6" t="s">
        <v>404</v>
      </c>
      <c r="E478" s="7" t="s">
        <v>224</v>
      </c>
      <c r="F478" s="37" t="s">
        <v>461</v>
      </c>
      <c r="G478" s="24" t="s">
        <v>462</v>
      </c>
      <c r="H478" s="21">
        <v>47036.353000000003</v>
      </c>
      <c r="I478" s="21">
        <v>43542.03</v>
      </c>
      <c r="J478" s="21">
        <v>41934.28</v>
      </c>
    </row>
    <row r="479" spans="1:12" ht="48">
      <c r="A479" s="6"/>
      <c r="B479" s="6">
        <v>675</v>
      </c>
      <c r="C479" s="6" t="s">
        <v>664</v>
      </c>
      <c r="D479" s="6" t="s">
        <v>404</v>
      </c>
      <c r="E479" s="7" t="s">
        <v>226</v>
      </c>
      <c r="F479" s="6"/>
      <c r="G479" s="5" t="s">
        <v>227</v>
      </c>
      <c r="H479" s="21">
        <f>H480</f>
        <v>8977.7999999999993</v>
      </c>
      <c r="I479" s="21">
        <f>I480</f>
        <v>8977.7999999999993</v>
      </c>
      <c r="J479" s="21">
        <f>J480</f>
        <v>8977.7999999999993</v>
      </c>
    </row>
    <row r="480" spans="1:12" ht="60">
      <c r="A480" s="6"/>
      <c r="B480" s="6">
        <v>675</v>
      </c>
      <c r="C480" s="6" t="s">
        <v>664</v>
      </c>
      <c r="D480" s="6" t="s">
        <v>404</v>
      </c>
      <c r="E480" s="7" t="s">
        <v>226</v>
      </c>
      <c r="F480" s="37" t="s">
        <v>461</v>
      </c>
      <c r="G480" s="24" t="s">
        <v>462</v>
      </c>
      <c r="H480" s="21">
        <v>8977.7999999999993</v>
      </c>
      <c r="I480" s="21">
        <v>8977.7999999999993</v>
      </c>
      <c r="J480" s="21">
        <v>8977.7999999999993</v>
      </c>
    </row>
    <row r="481" spans="1:10" ht="60">
      <c r="A481" s="6"/>
      <c r="B481" s="6">
        <v>675</v>
      </c>
      <c r="C481" s="6" t="s">
        <v>664</v>
      </c>
      <c r="D481" s="6" t="s">
        <v>404</v>
      </c>
      <c r="E481" s="7" t="s">
        <v>228</v>
      </c>
      <c r="F481" s="6"/>
      <c r="G481" s="5" t="s">
        <v>229</v>
      </c>
      <c r="H481" s="21">
        <f>H482</f>
        <v>433.959</v>
      </c>
      <c r="I481" s="21">
        <f>I482</f>
        <v>433.959</v>
      </c>
      <c r="J481" s="21">
        <f>J482</f>
        <v>433.959</v>
      </c>
    </row>
    <row r="482" spans="1:10" ht="60">
      <c r="A482" s="6"/>
      <c r="B482" s="6">
        <v>675</v>
      </c>
      <c r="C482" s="6" t="s">
        <v>664</v>
      </c>
      <c r="D482" s="6" t="s">
        <v>404</v>
      </c>
      <c r="E482" s="7" t="s">
        <v>228</v>
      </c>
      <c r="F482" s="37" t="s">
        <v>461</v>
      </c>
      <c r="G482" s="24" t="s">
        <v>462</v>
      </c>
      <c r="H482" s="21">
        <v>433.959</v>
      </c>
      <c r="I482" s="21">
        <v>433.959</v>
      </c>
      <c r="J482" s="21">
        <v>433.959</v>
      </c>
    </row>
    <row r="483" spans="1:10" ht="48">
      <c r="A483" s="6"/>
      <c r="B483" s="6">
        <v>675</v>
      </c>
      <c r="C483" s="6" t="s">
        <v>664</v>
      </c>
      <c r="D483" s="6" t="s">
        <v>404</v>
      </c>
      <c r="E483" s="7" t="s">
        <v>230</v>
      </c>
      <c r="F483" s="6"/>
      <c r="G483" s="5" t="s">
        <v>231</v>
      </c>
      <c r="H483" s="21">
        <f>H484</f>
        <v>247.29300000000001</v>
      </c>
      <c r="I483" s="21">
        <f>I484</f>
        <v>247.29300000000001</v>
      </c>
      <c r="J483" s="21">
        <f>J484</f>
        <v>247.29300000000001</v>
      </c>
    </row>
    <row r="484" spans="1:10" ht="60">
      <c r="A484" s="6"/>
      <c r="B484" s="6">
        <v>675</v>
      </c>
      <c r="C484" s="6" t="s">
        <v>664</v>
      </c>
      <c r="D484" s="6" t="s">
        <v>404</v>
      </c>
      <c r="E484" s="7" t="s">
        <v>230</v>
      </c>
      <c r="F484" s="37" t="s">
        <v>461</v>
      </c>
      <c r="G484" s="24" t="s">
        <v>462</v>
      </c>
      <c r="H484" s="21">
        <v>247.29300000000001</v>
      </c>
      <c r="I484" s="21">
        <v>247.29300000000001</v>
      </c>
      <c r="J484" s="21">
        <v>247.29300000000001</v>
      </c>
    </row>
    <row r="485" spans="1:10" ht="60">
      <c r="A485" s="6"/>
      <c r="B485" s="6">
        <v>675</v>
      </c>
      <c r="C485" s="6" t="s">
        <v>664</v>
      </c>
      <c r="D485" s="6" t="s">
        <v>404</v>
      </c>
      <c r="E485" s="7" t="s">
        <v>232</v>
      </c>
      <c r="F485" s="6"/>
      <c r="G485" s="5" t="s">
        <v>233</v>
      </c>
      <c r="H485" s="21">
        <f>H486</f>
        <v>1516.0119999999999</v>
      </c>
      <c r="I485" s="21">
        <f>I486</f>
        <v>1516.0119999999999</v>
      </c>
      <c r="J485" s="21">
        <f>J486</f>
        <v>1516.0119999999999</v>
      </c>
    </row>
    <row r="486" spans="1:10" ht="60">
      <c r="A486" s="6"/>
      <c r="B486" s="6">
        <v>675</v>
      </c>
      <c r="C486" s="6" t="s">
        <v>664</v>
      </c>
      <c r="D486" s="6" t="s">
        <v>404</v>
      </c>
      <c r="E486" s="7" t="s">
        <v>232</v>
      </c>
      <c r="F486" s="37" t="s">
        <v>461</v>
      </c>
      <c r="G486" s="24" t="s">
        <v>462</v>
      </c>
      <c r="H486" s="21">
        <v>1516.0119999999999</v>
      </c>
      <c r="I486" s="21">
        <v>1516.0119999999999</v>
      </c>
      <c r="J486" s="21">
        <v>1516.0119999999999</v>
      </c>
    </row>
    <row r="487" spans="1:10" ht="72">
      <c r="A487" s="6"/>
      <c r="B487" s="6">
        <v>675</v>
      </c>
      <c r="C487" s="6" t="s">
        <v>664</v>
      </c>
      <c r="D487" s="6" t="s">
        <v>404</v>
      </c>
      <c r="E487" s="7" t="s">
        <v>234</v>
      </c>
      <c r="F487" s="6"/>
      <c r="G487" s="5" t="s">
        <v>235</v>
      </c>
      <c r="H487" s="21">
        <f>H490+H488</f>
        <v>1250.806</v>
      </c>
      <c r="I487" s="21">
        <f>I490+I488</f>
        <v>1250.806</v>
      </c>
      <c r="J487" s="21">
        <f>J490+J488</f>
        <v>1250.806</v>
      </c>
    </row>
    <row r="488" spans="1:10" ht="60">
      <c r="A488" s="6"/>
      <c r="B488" s="6">
        <v>675</v>
      </c>
      <c r="C488" s="6" t="s">
        <v>664</v>
      </c>
      <c r="D488" s="6" t="s">
        <v>404</v>
      </c>
      <c r="E488" s="7" t="s">
        <v>236</v>
      </c>
      <c r="F488" s="6"/>
      <c r="G488" s="5" t="s">
        <v>237</v>
      </c>
      <c r="H488" s="54">
        <f>H489</f>
        <v>620.4</v>
      </c>
      <c r="I488" s="54">
        <f>I489</f>
        <v>620.4</v>
      </c>
      <c r="J488" s="54">
        <f>J489</f>
        <v>620.4</v>
      </c>
    </row>
    <row r="489" spans="1:10" ht="60">
      <c r="A489" s="6"/>
      <c r="B489" s="6">
        <v>675</v>
      </c>
      <c r="C489" s="6" t="s">
        <v>664</v>
      </c>
      <c r="D489" s="6" t="s">
        <v>404</v>
      </c>
      <c r="E489" s="7" t="s">
        <v>236</v>
      </c>
      <c r="F489" s="37" t="s">
        <v>461</v>
      </c>
      <c r="G489" s="24" t="s">
        <v>462</v>
      </c>
      <c r="H489" s="54">
        <v>620.4</v>
      </c>
      <c r="I489" s="54">
        <v>620.4</v>
      </c>
      <c r="J489" s="54">
        <v>620.4</v>
      </c>
    </row>
    <row r="490" spans="1:10" ht="84">
      <c r="A490" s="6"/>
      <c r="B490" s="6">
        <v>675</v>
      </c>
      <c r="C490" s="6" t="s">
        <v>664</v>
      </c>
      <c r="D490" s="6" t="s">
        <v>404</v>
      </c>
      <c r="E490" s="7" t="s">
        <v>238</v>
      </c>
      <c r="F490" s="6"/>
      <c r="G490" s="5" t="s">
        <v>239</v>
      </c>
      <c r="H490" s="21">
        <f>H491</f>
        <v>630.40599999999995</v>
      </c>
      <c r="I490" s="21">
        <f>I491</f>
        <v>630.40599999999995</v>
      </c>
      <c r="J490" s="21">
        <f>J491</f>
        <v>630.40599999999995</v>
      </c>
    </row>
    <row r="491" spans="1:10" ht="60">
      <c r="A491" s="6"/>
      <c r="B491" s="6">
        <v>675</v>
      </c>
      <c r="C491" s="6" t="s">
        <v>664</v>
      </c>
      <c r="D491" s="6" t="s">
        <v>404</v>
      </c>
      <c r="E491" s="7" t="s">
        <v>238</v>
      </c>
      <c r="F491" s="37" t="s">
        <v>461</v>
      </c>
      <c r="G491" s="24" t="s">
        <v>462</v>
      </c>
      <c r="H491" s="21">
        <v>630.40599999999995</v>
      </c>
      <c r="I491" s="21">
        <v>630.40599999999995</v>
      </c>
      <c r="J491" s="21">
        <v>630.40599999999995</v>
      </c>
    </row>
    <row r="492" spans="1:10" ht="36">
      <c r="A492" s="6"/>
      <c r="B492" s="6">
        <v>675</v>
      </c>
      <c r="C492" s="6" t="s">
        <v>664</v>
      </c>
      <c r="D492" s="6" t="s">
        <v>404</v>
      </c>
      <c r="E492" s="7" t="s">
        <v>379</v>
      </c>
      <c r="F492" s="6"/>
      <c r="G492" s="5" t="s">
        <v>240</v>
      </c>
      <c r="H492" s="21">
        <f>H493+H495+H497</f>
        <v>85107.6</v>
      </c>
      <c r="I492" s="21">
        <f>I493+I495+I497</f>
        <v>85220.800000000003</v>
      </c>
      <c r="J492" s="21">
        <f>J493+J495+J497</f>
        <v>85357.7</v>
      </c>
    </row>
    <row r="493" spans="1:10" ht="108">
      <c r="A493" s="6"/>
      <c r="B493" s="6">
        <v>675</v>
      </c>
      <c r="C493" s="6" t="s">
        <v>664</v>
      </c>
      <c r="D493" s="6" t="s">
        <v>404</v>
      </c>
      <c r="E493" s="7" t="s">
        <v>351</v>
      </c>
      <c r="F493" s="6"/>
      <c r="G493" s="5" t="s">
        <v>241</v>
      </c>
      <c r="H493" s="21">
        <f>H494</f>
        <v>7456.3</v>
      </c>
      <c r="I493" s="21">
        <f>I494</f>
        <v>7569.5</v>
      </c>
      <c r="J493" s="21">
        <f>J494</f>
        <v>7706.4</v>
      </c>
    </row>
    <row r="494" spans="1:10" ht="60">
      <c r="A494" s="6"/>
      <c r="B494" s="6">
        <v>675</v>
      </c>
      <c r="C494" s="6" t="s">
        <v>664</v>
      </c>
      <c r="D494" s="6" t="s">
        <v>404</v>
      </c>
      <c r="E494" s="7" t="s">
        <v>351</v>
      </c>
      <c r="F494" s="37" t="s">
        <v>461</v>
      </c>
      <c r="G494" s="24" t="s">
        <v>462</v>
      </c>
      <c r="H494" s="21">
        <v>7456.3</v>
      </c>
      <c r="I494" s="21">
        <v>7569.5</v>
      </c>
      <c r="J494" s="21">
        <v>7706.4</v>
      </c>
    </row>
    <row r="495" spans="1:10" ht="108">
      <c r="A495" s="6"/>
      <c r="B495" s="6">
        <v>675</v>
      </c>
      <c r="C495" s="6" t="s">
        <v>664</v>
      </c>
      <c r="D495" s="6" t="s">
        <v>404</v>
      </c>
      <c r="E495" s="7" t="s">
        <v>352</v>
      </c>
      <c r="F495" s="6"/>
      <c r="G495" s="5" t="s">
        <v>215</v>
      </c>
      <c r="H495" s="21">
        <f>H496</f>
        <v>75307.7</v>
      </c>
      <c r="I495" s="21">
        <f>I496</f>
        <v>75307.7</v>
      </c>
      <c r="J495" s="21">
        <f>J496</f>
        <v>75307.7</v>
      </c>
    </row>
    <row r="496" spans="1:10" ht="60">
      <c r="A496" s="6"/>
      <c r="B496" s="6">
        <v>675</v>
      </c>
      <c r="C496" s="6" t="s">
        <v>664</v>
      </c>
      <c r="D496" s="6" t="s">
        <v>404</v>
      </c>
      <c r="E496" s="7" t="s">
        <v>352</v>
      </c>
      <c r="F496" s="37" t="s">
        <v>461</v>
      </c>
      <c r="G496" s="24" t="s">
        <v>462</v>
      </c>
      <c r="H496" s="21">
        <v>75307.7</v>
      </c>
      <c r="I496" s="21">
        <v>75307.7</v>
      </c>
      <c r="J496" s="21">
        <v>75307.7</v>
      </c>
    </row>
    <row r="497" spans="1:12" ht="120">
      <c r="A497" s="6"/>
      <c r="B497" s="6">
        <v>675</v>
      </c>
      <c r="C497" s="6" t="s">
        <v>664</v>
      </c>
      <c r="D497" s="6" t="s">
        <v>404</v>
      </c>
      <c r="E497" s="7" t="s">
        <v>841</v>
      </c>
      <c r="F497" s="37"/>
      <c r="G497" s="24" t="s">
        <v>821</v>
      </c>
      <c r="H497" s="21">
        <f>H498</f>
        <v>2343.6</v>
      </c>
      <c r="I497" s="21">
        <f>I498</f>
        <v>2343.6</v>
      </c>
      <c r="J497" s="21">
        <f>J498</f>
        <v>2343.6</v>
      </c>
    </row>
    <row r="498" spans="1:12" ht="60">
      <c r="A498" s="6"/>
      <c r="B498" s="6">
        <v>675</v>
      </c>
      <c r="C498" s="6" t="s">
        <v>664</v>
      </c>
      <c r="D498" s="6" t="s">
        <v>404</v>
      </c>
      <c r="E498" s="7" t="s">
        <v>841</v>
      </c>
      <c r="F498" s="37" t="s">
        <v>461</v>
      </c>
      <c r="G498" s="24" t="s">
        <v>462</v>
      </c>
      <c r="H498" s="21">
        <v>2343.6</v>
      </c>
      <c r="I498" s="21">
        <v>2343.6</v>
      </c>
      <c r="J498" s="21">
        <v>2343.6</v>
      </c>
    </row>
    <row r="499" spans="1:12" ht="48">
      <c r="A499" s="6"/>
      <c r="B499" s="6">
        <v>675</v>
      </c>
      <c r="C499" s="6" t="s">
        <v>664</v>
      </c>
      <c r="D499" s="6" t="s">
        <v>404</v>
      </c>
      <c r="E499" s="7" t="s">
        <v>353</v>
      </c>
      <c r="F499" s="6"/>
      <c r="G499" s="5" t="s">
        <v>364</v>
      </c>
      <c r="H499" s="21">
        <f>H500+H508+H510+H502+H504+H506</f>
        <v>13472.1</v>
      </c>
      <c r="I499" s="21">
        <f t="shared" ref="I499:L499" si="63">I500+I508+I510+I502+I504+I506</f>
        <v>0</v>
      </c>
      <c r="J499" s="21">
        <f t="shared" si="63"/>
        <v>0</v>
      </c>
      <c r="K499" s="21">
        <f t="shared" si="63"/>
        <v>0</v>
      </c>
      <c r="L499" s="21">
        <f t="shared" si="63"/>
        <v>0</v>
      </c>
    </row>
    <row r="500" spans="1:12" ht="132">
      <c r="A500" s="6"/>
      <c r="B500" s="6">
        <v>675</v>
      </c>
      <c r="C500" s="6" t="s">
        <v>664</v>
      </c>
      <c r="D500" s="6" t="s">
        <v>404</v>
      </c>
      <c r="E500" s="7" t="s">
        <v>724</v>
      </c>
      <c r="F500" s="37"/>
      <c r="G500" s="24" t="s">
        <v>725</v>
      </c>
      <c r="H500" s="21">
        <f>H501</f>
        <v>1444.95</v>
      </c>
      <c r="I500" s="21">
        <f>I501</f>
        <v>0</v>
      </c>
      <c r="J500" s="21">
        <f>J501</f>
        <v>0</v>
      </c>
    </row>
    <row r="501" spans="1:12" ht="60">
      <c r="A501" s="6"/>
      <c r="B501" s="6">
        <v>675</v>
      </c>
      <c r="C501" s="6" t="s">
        <v>664</v>
      </c>
      <c r="D501" s="6" t="s">
        <v>404</v>
      </c>
      <c r="E501" s="7" t="s">
        <v>724</v>
      </c>
      <c r="F501" s="37" t="s">
        <v>461</v>
      </c>
      <c r="G501" s="24" t="s">
        <v>462</v>
      </c>
      <c r="H501" s="21">
        <v>1444.95</v>
      </c>
      <c r="I501" s="21">
        <v>0</v>
      </c>
      <c r="J501" s="21">
        <v>0</v>
      </c>
    </row>
    <row r="502" spans="1:12" ht="120">
      <c r="A502" s="6"/>
      <c r="B502" s="6">
        <v>675</v>
      </c>
      <c r="C502" s="6" t="s">
        <v>664</v>
      </c>
      <c r="D502" s="6" t="s">
        <v>404</v>
      </c>
      <c r="E502" s="7" t="s">
        <v>726</v>
      </c>
      <c r="F502" s="37"/>
      <c r="G502" s="24" t="s">
        <v>727</v>
      </c>
      <c r="H502" s="21">
        <f>H503</f>
        <v>3000</v>
      </c>
      <c r="I502" s="21">
        <f>I503</f>
        <v>0</v>
      </c>
      <c r="J502" s="21">
        <f>J503</f>
        <v>0</v>
      </c>
    </row>
    <row r="503" spans="1:12" ht="60">
      <c r="A503" s="6"/>
      <c r="B503" s="6">
        <v>675</v>
      </c>
      <c r="C503" s="6" t="s">
        <v>664</v>
      </c>
      <c r="D503" s="6" t="s">
        <v>404</v>
      </c>
      <c r="E503" s="7" t="s">
        <v>726</v>
      </c>
      <c r="F503" s="37" t="s">
        <v>461</v>
      </c>
      <c r="G503" s="24" t="s">
        <v>462</v>
      </c>
      <c r="H503" s="21">
        <v>3000</v>
      </c>
      <c r="I503" s="21">
        <v>0</v>
      </c>
      <c r="J503" s="21">
        <v>0</v>
      </c>
    </row>
    <row r="504" spans="1:12" ht="84">
      <c r="A504" s="6"/>
      <c r="B504" s="6">
        <v>675</v>
      </c>
      <c r="C504" s="6" t="s">
        <v>664</v>
      </c>
      <c r="D504" s="6" t="s">
        <v>404</v>
      </c>
      <c r="E504" s="7" t="s">
        <v>728</v>
      </c>
      <c r="F504" s="37"/>
      <c r="G504" s="24" t="s">
        <v>729</v>
      </c>
      <c r="H504" s="21">
        <f>H505</f>
        <v>2187</v>
      </c>
      <c r="I504" s="21">
        <f>I505</f>
        <v>0</v>
      </c>
      <c r="J504" s="21">
        <f>J505</f>
        <v>0</v>
      </c>
      <c r="K504" s="21">
        <f>K505</f>
        <v>0</v>
      </c>
      <c r="L504" s="21">
        <f>L505</f>
        <v>0</v>
      </c>
    </row>
    <row r="505" spans="1:12" ht="60">
      <c r="A505" s="6"/>
      <c r="B505" s="6">
        <v>675</v>
      </c>
      <c r="C505" s="6" t="s">
        <v>664</v>
      </c>
      <c r="D505" s="6" t="s">
        <v>404</v>
      </c>
      <c r="E505" s="7" t="s">
        <v>728</v>
      </c>
      <c r="F505" s="37" t="s">
        <v>461</v>
      </c>
      <c r="G505" s="24" t="s">
        <v>462</v>
      </c>
      <c r="H505" s="21">
        <v>2187</v>
      </c>
      <c r="I505" s="21">
        <v>0</v>
      </c>
      <c r="J505" s="21">
        <v>0</v>
      </c>
    </row>
    <row r="506" spans="1:12" ht="72">
      <c r="A506" s="6"/>
      <c r="B506" s="6">
        <v>675</v>
      </c>
      <c r="C506" s="6" t="s">
        <v>664</v>
      </c>
      <c r="D506" s="6" t="s">
        <v>404</v>
      </c>
      <c r="E506" s="7" t="s">
        <v>730</v>
      </c>
      <c r="F506" s="37"/>
      <c r="G506" s="24" t="s">
        <v>731</v>
      </c>
      <c r="H506" s="21">
        <f>H507</f>
        <v>3000</v>
      </c>
      <c r="I506" s="21">
        <f>I507</f>
        <v>0</v>
      </c>
      <c r="J506" s="21">
        <f>J507</f>
        <v>0</v>
      </c>
    </row>
    <row r="507" spans="1:12" ht="60">
      <c r="A507" s="6"/>
      <c r="B507" s="6">
        <v>675</v>
      </c>
      <c r="C507" s="6" t="s">
        <v>664</v>
      </c>
      <c r="D507" s="6" t="s">
        <v>404</v>
      </c>
      <c r="E507" s="7" t="s">
        <v>730</v>
      </c>
      <c r="F507" s="37" t="s">
        <v>461</v>
      </c>
      <c r="G507" s="24" t="s">
        <v>462</v>
      </c>
      <c r="H507" s="21">
        <v>3000</v>
      </c>
      <c r="I507" s="21">
        <v>0</v>
      </c>
      <c r="J507" s="21">
        <v>0</v>
      </c>
    </row>
    <row r="508" spans="1:12" ht="84">
      <c r="A508" s="6"/>
      <c r="B508" s="6">
        <v>675</v>
      </c>
      <c r="C508" s="6" t="s">
        <v>664</v>
      </c>
      <c r="D508" s="6" t="s">
        <v>404</v>
      </c>
      <c r="E508" s="7" t="s">
        <v>732</v>
      </c>
      <c r="F508" s="37"/>
      <c r="G508" s="24" t="s">
        <v>733</v>
      </c>
      <c r="H508" s="21">
        <f>H509</f>
        <v>1138</v>
      </c>
      <c r="I508" s="21">
        <f>I509</f>
        <v>0</v>
      </c>
      <c r="J508" s="21">
        <f>J509</f>
        <v>0</v>
      </c>
    </row>
    <row r="509" spans="1:12" ht="60">
      <c r="A509" s="6"/>
      <c r="B509" s="6">
        <v>675</v>
      </c>
      <c r="C509" s="6" t="s">
        <v>664</v>
      </c>
      <c r="D509" s="6" t="s">
        <v>404</v>
      </c>
      <c r="E509" s="7" t="s">
        <v>732</v>
      </c>
      <c r="F509" s="37" t="s">
        <v>461</v>
      </c>
      <c r="G509" s="24" t="s">
        <v>462</v>
      </c>
      <c r="H509" s="21">
        <v>1138</v>
      </c>
      <c r="I509" s="21">
        <v>0</v>
      </c>
      <c r="J509" s="21">
        <v>0</v>
      </c>
    </row>
    <row r="510" spans="1:12" ht="72">
      <c r="A510" s="6"/>
      <c r="B510" s="6">
        <v>675</v>
      </c>
      <c r="C510" s="6" t="s">
        <v>664</v>
      </c>
      <c r="D510" s="6" t="s">
        <v>404</v>
      </c>
      <c r="E510" s="7" t="s">
        <v>734</v>
      </c>
      <c r="F510" s="37"/>
      <c r="G510" s="24" t="s">
        <v>735</v>
      </c>
      <c r="H510" s="21">
        <f>H511</f>
        <v>2702.15</v>
      </c>
      <c r="I510" s="21">
        <f>I511</f>
        <v>0</v>
      </c>
      <c r="J510" s="21">
        <f>J511</f>
        <v>0</v>
      </c>
    </row>
    <row r="511" spans="1:12" ht="60">
      <c r="A511" s="6"/>
      <c r="B511" s="6">
        <v>675</v>
      </c>
      <c r="C511" s="6" t="s">
        <v>664</v>
      </c>
      <c r="D511" s="6" t="s">
        <v>404</v>
      </c>
      <c r="E511" s="7" t="s">
        <v>734</v>
      </c>
      <c r="F511" s="37" t="s">
        <v>461</v>
      </c>
      <c r="G511" s="24" t="s">
        <v>462</v>
      </c>
      <c r="H511" s="21">
        <v>2702.15</v>
      </c>
      <c r="I511" s="21">
        <v>0</v>
      </c>
      <c r="J511" s="21">
        <v>0</v>
      </c>
    </row>
    <row r="512" spans="1:12" ht="36">
      <c r="A512" s="6"/>
      <c r="B512" s="6">
        <v>675</v>
      </c>
      <c r="C512" s="6" t="s">
        <v>664</v>
      </c>
      <c r="D512" s="6" t="s">
        <v>404</v>
      </c>
      <c r="E512" s="7" t="s">
        <v>416</v>
      </c>
      <c r="F512" s="6"/>
      <c r="G512" s="5" t="s">
        <v>417</v>
      </c>
      <c r="H512" s="53">
        <f t="shared" ref="H512:J514" si="64">H513</f>
        <v>3945.05</v>
      </c>
      <c r="I512" s="53">
        <f t="shared" si="64"/>
        <v>0</v>
      </c>
      <c r="J512" s="53">
        <f t="shared" si="64"/>
        <v>0</v>
      </c>
    </row>
    <row r="513" spans="1:12" ht="96">
      <c r="A513" s="6"/>
      <c r="B513" s="6">
        <v>675</v>
      </c>
      <c r="C513" s="6" t="s">
        <v>664</v>
      </c>
      <c r="D513" s="6" t="s">
        <v>404</v>
      </c>
      <c r="E513" s="7" t="s">
        <v>325</v>
      </c>
      <c r="F513" s="25"/>
      <c r="G513" s="26" t="s">
        <v>327</v>
      </c>
      <c r="H513" s="53">
        <f t="shared" si="64"/>
        <v>3945.05</v>
      </c>
      <c r="I513" s="53">
        <f t="shared" si="64"/>
        <v>0</v>
      </c>
      <c r="J513" s="53">
        <f t="shared" si="64"/>
        <v>0</v>
      </c>
    </row>
    <row r="514" spans="1:12" ht="60">
      <c r="A514" s="6"/>
      <c r="B514" s="6">
        <v>675</v>
      </c>
      <c r="C514" s="6" t="s">
        <v>664</v>
      </c>
      <c r="D514" s="6" t="s">
        <v>404</v>
      </c>
      <c r="E514" s="7" t="s">
        <v>326</v>
      </c>
      <c r="F514" s="25"/>
      <c r="G514" s="26" t="s">
        <v>324</v>
      </c>
      <c r="H514" s="53">
        <f t="shared" si="64"/>
        <v>3945.05</v>
      </c>
      <c r="I514" s="53">
        <f t="shared" si="64"/>
        <v>0</v>
      </c>
      <c r="J514" s="53">
        <f t="shared" si="64"/>
        <v>0</v>
      </c>
    </row>
    <row r="515" spans="1:12" ht="60">
      <c r="A515" s="6"/>
      <c r="B515" s="6">
        <v>675</v>
      </c>
      <c r="C515" s="6" t="s">
        <v>664</v>
      </c>
      <c r="D515" s="6" t="s">
        <v>404</v>
      </c>
      <c r="E515" s="7" t="s">
        <v>326</v>
      </c>
      <c r="F515" s="37" t="s">
        <v>461</v>
      </c>
      <c r="G515" s="24" t="s">
        <v>462</v>
      </c>
      <c r="H515" s="53">
        <v>3945.05</v>
      </c>
      <c r="I515" s="53">
        <v>0</v>
      </c>
      <c r="J515" s="53">
        <v>0</v>
      </c>
    </row>
    <row r="516" spans="1:12" ht="24">
      <c r="A516" s="6"/>
      <c r="B516" s="6">
        <v>675</v>
      </c>
      <c r="C516" s="14" t="s">
        <v>664</v>
      </c>
      <c r="D516" s="14" t="s">
        <v>420</v>
      </c>
      <c r="E516" s="14"/>
      <c r="F516" s="27"/>
      <c r="G516" s="16" t="s">
        <v>242</v>
      </c>
      <c r="H516" s="17">
        <f t="shared" ref="H516:J517" si="65">H517</f>
        <v>135724.85300000003</v>
      </c>
      <c r="I516" s="17">
        <f t="shared" si="65"/>
        <v>139443.45800000001</v>
      </c>
      <c r="J516" s="17">
        <f t="shared" si="65"/>
        <v>143443.45800000001</v>
      </c>
    </row>
    <row r="517" spans="1:12" ht="72">
      <c r="A517" s="6"/>
      <c r="B517" s="6">
        <v>675</v>
      </c>
      <c r="C517" s="7" t="s">
        <v>664</v>
      </c>
      <c r="D517" s="7" t="s">
        <v>420</v>
      </c>
      <c r="E517" s="15" t="s">
        <v>667</v>
      </c>
      <c r="F517" s="18"/>
      <c r="G517" s="19" t="s">
        <v>668</v>
      </c>
      <c r="H517" s="20">
        <f t="shared" si="65"/>
        <v>135724.85300000003</v>
      </c>
      <c r="I517" s="20">
        <f t="shared" si="65"/>
        <v>139443.45800000001</v>
      </c>
      <c r="J517" s="20">
        <f t="shared" si="65"/>
        <v>143443.45800000001</v>
      </c>
    </row>
    <row r="518" spans="1:12" ht="48">
      <c r="A518" s="6"/>
      <c r="B518" s="6">
        <v>675</v>
      </c>
      <c r="C518" s="7" t="s">
        <v>664</v>
      </c>
      <c r="D518" s="7" t="s">
        <v>420</v>
      </c>
      <c r="E518" s="7" t="s">
        <v>3</v>
      </c>
      <c r="F518" s="6"/>
      <c r="G518" s="5" t="s">
        <v>4</v>
      </c>
      <c r="H518" s="21">
        <f>H519+H534+H537</f>
        <v>135724.85300000003</v>
      </c>
      <c r="I518" s="21">
        <f>I519+I534+I537</f>
        <v>139443.45800000001</v>
      </c>
      <c r="J518" s="21">
        <f>J519+J534+J537</f>
        <v>143443.45800000001</v>
      </c>
      <c r="K518" s="21">
        <f>K519+K534+K537</f>
        <v>0</v>
      </c>
      <c r="L518" s="21">
        <f>L519+L534+L537</f>
        <v>0</v>
      </c>
    </row>
    <row r="519" spans="1:12" ht="108">
      <c r="A519" s="6"/>
      <c r="B519" s="6">
        <v>675</v>
      </c>
      <c r="C519" s="7" t="s">
        <v>664</v>
      </c>
      <c r="D519" s="7" t="s">
        <v>420</v>
      </c>
      <c r="E519" s="7" t="s">
        <v>5</v>
      </c>
      <c r="F519" s="6"/>
      <c r="G519" s="5" t="s">
        <v>6</v>
      </c>
      <c r="H519" s="21">
        <f>H520+H524+H526+H522+H530+H532+H528</f>
        <v>133953.34300000002</v>
      </c>
      <c r="I519" s="21">
        <f t="shared" ref="I519:J519" si="66">I520+I524+I526+I522+I530+I532+I528</f>
        <v>138611.943</v>
      </c>
      <c r="J519" s="21">
        <f t="shared" si="66"/>
        <v>142611.943</v>
      </c>
    </row>
    <row r="520" spans="1:12" ht="48">
      <c r="A520" s="6"/>
      <c r="B520" s="6">
        <v>675</v>
      </c>
      <c r="C520" s="7" t="s">
        <v>664</v>
      </c>
      <c r="D520" s="7" t="s">
        <v>420</v>
      </c>
      <c r="E520" s="7" t="s">
        <v>243</v>
      </c>
      <c r="F520" s="6"/>
      <c r="G520" s="5" t="s">
        <v>244</v>
      </c>
      <c r="H520" s="21">
        <f>H521</f>
        <v>75637.951000000001</v>
      </c>
      <c r="I520" s="21">
        <f>I521</f>
        <v>78637.951000000001</v>
      </c>
      <c r="J520" s="21">
        <f>J521</f>
        <v>80637.951000000001</v>
      </c>
    </row>
    <row r="521" spans="1:12" ht="60">
      <c r="A521" s="6"/>
      <c r="B521" s="6">
        <v>675</v>
      </c>
      <c r="C521" s="7" t="s">
        <v>664</v>
      </c>
      <c r="D521" s="7" t="s">
        <v>420</v>
      </c>
      <c r="E521" s="7" t="s">
        <v>243</v>
      </c>
      <c r="F521" s="37" t="s">
        <v>461</v>
      </c>
      <c r="G521" s="24" t="s">
        <v>462</v>
      </c>
      <c r="H521" s="21">
        <v>75637.951000000001</v>
      </c>
      <c r="I521" s="21">
        <v>78637.951000000001</v>
      </c>
      <c r="J521" s="21">
        <v>80637.951000000001</v>
      </c>
    </row>
    <row r="522" spans="1:12" ht="72">
      <c r="A522" s="6"/>
      <c r="B522" s="6">
        <v>675</v>
      </c>
      <c r="C522" s="7" t="s">
        <v>664</v>
      </c>
      <c r="D522" s="7" t="s">
        <v>420</v>
      </c>
      <c r="E522" s="7" t="s">
        <v>245</v>
      </c>
      <c r="F522" s="6"/>
      <c r="G522" s="5" t="s">
        <v>246</v>
      </c>
      <c r="H522" s="21">
        <f>H523</f>
        <v>1998.86</v>
      </c>
      <c r="I522" s="21">
        <f>I523</f>
        <v>8325</v>
      </c>
      <c r="J522" s="21">
        <f>J523</f>
        <v>10325</v>
      </c>
    </row>
    <row r="523" spans="1:12" ht="60">
      <c r="A523" s="6"/>
      <c r="B523" s="6">
        <v>675</v>
      </c>
      <c r="C523" s="7" t="s">
        <v>664</v>
      </c>
      <c r="D523" s="7" t="s">
        <v>420</v>
      </c>
      <c r="E523" s="7" t="s">
        <v>245</v>
      </c>
      <c r="F523" s="37" t="s">
        <v>461</v>
      </c>
      <c r="G523" s="24" t="s">
        <v>462</v>
      </c>
      <c r="H523" s="21">
        <v>1998.86</v>
      </c>
      <c r="I523" s="21">
        <v>8325</v>
      </c>
      <c r="J523" s="21">
        <v>10325</v>
      </c>
    </row>
    <row r="524" spans="1:12" ht="84">
      <c r="A524" s="6"/>
      <c r="B524" s="6">
        <v>675</v>
      </c>
      <c r="C524" s="7" t="s">
        <v>664</v>
      </c>
      <c r="D524" s="7" t="s">
        <v>420</v>
      </c>
      <c r="E524" s="7" t="s">
        <v>7</v>
      </c>
      <c r="F524" s="6"/>
      <c r="G524" s="5" t="s">
        <v>8</v>
      </c>
      <c r="H524" s="21">
        <f>H525</f>
        <v>42926.712</v>
      </c>
      <c r="I524" s="21">
        <f>I525</f>
        <v>42926.712</v>
      </c>
      <c r="J524" s="21">
        <f>J525</f>
        <v>42926.712</v>
      </c>
    </row>
    <row r="525" spans="1:12" ht="60">
      <c r="A525" s="6"/>
      <c r="B525" s="6">
        <v>675</v>
      </c>
      <c r="C525" s="7" t="s">
        <v>664</v>
      </c>
      <c r="D525" s="7" t="s">
        <v>420</v>
      </c>
      <c r="E525" s="7" t="s">
        <v>7</v>
      </c>
      <c r="F525" s="23" t="s">
        <v>461</v>
      </c>
      <c r="G525" s="24" t="s">
        <v>462</v>
      </c>
      <c r="H525" s="21">
        <v>42926.712</v>
      </c>
      <c r="I525" s="21">
        <v>42926.712</v>
      </c>
      <c r="J525" s="21">
        <v>42926.712</v>
      </c>
    </row>
    <row r="526" spans="1:12" ht="84">
      <c r="A526" s="6"/>
      <c r="B526" s="6">
        <v>675</v>
      </c>
      <c r="C526" s="7" t="s">
        <v>664</v>
      </c>
      <c r="D526" s="7" t="s">
        <v>420</v>
      </c>
      <c r="E526" s="7" t="s">
        <v>9</v>
      </c>
      <c r="F526" s="6"/>
      <c r="G526" s="5" t="s">
        <v>10</v>
      </c>
      <c r="H526" s="21">
        <f>H527</f>
        <v>433.60300000000001</v>
      </c>
      <c r="I526" s="21">
        <f>I527</f>
        <v>433.60300000000001</v>
      </c>
      <c r="J526" s="21">
        <f>J527</f>
        <v>433.60300000000001</v>
      </c>
    </row>
    <row r="527" spans="1:12" ht="60">
      <c r="A527" s="6"/>
      <c r="B527" s="6">
        <v>675</v>
      </c>
      <c r="C527" s="7" t="s">
        <v>664</v>
      </c>
      <c r="D527" s="7" t="s">
        <v>420</v>
      </c>
      <c r="E527" s="7" t="s">
        <v>9</v>
      </c>
      <c r="F527" s="23" t="s">
        <v>461</v>
      </c>
      <c r="G527" s="24" t="s">
        <v>462</v>
      </c>
      <c r="H527" s="21">
        <v>433.60300000000001</v>
      </c>
      <c r="I527" s="21">
        <v>433.60300000000001</v>
      </c>
      <c r="J527" s="21">
        <v>433.60300000000001</v>
      </c>
    </row>
    <row r="528" spans="1:12" ht="48">
      <c r="A528" s="6"/>
      <c r="B528" s="6">
        <v>675</v>
      </c>
      <c r="C528" s="7" t="s">
        <v>664</v>
      </c>
      <c r="D528" s="7" t="s">
        <v>420</v>
      </c>
      <c r="E528" s="7" t="s">
        <v>895</v>
      </c>
      <c r="F528" s="6"/>
      <c r="G528" s="24" t="s">
        <v>894</v>
      </c>
      <c r="H528" s="21">
        <f>H529</f>
        <v>336.7</v>
      </c>
      <c r="I528" s="21">
        <f t="shared" ref="I528:J528" si="67">I529</f>
        <v>0</v>
      </c>
      <c r="J528" s="21">
        <f t="shared" si="67"/>
        <v>0</v>
      </c>
    </row>
    <row r="529" spans="1:10" ht="60">
      <c r="A529" s="6"/>
      <c r="B529" s="6">
        <v>675</v>
      </c>
      <c r="C529" s="7" t="s">
        <v>664</v>
      </c>
      <c r="D529" s="7" t="s">
        <v>420</v>
      </c>
      <c r="E529" s="7" t="s">
        <v>895</v>
      </c>
      <c r="F529" s="23" t="s">
        <v>461</v>
      </c>
      <c r="G529" s="24" t="s">
        <v>462</v>
      </c>
      <c r="H529" s="21">
        <v>336.7</v>
      </c>
      <c r="I529" s="21">
        <v>0</v>
      </c>
      <c r="J529" s="21">
        <v>0</v>
      </c>
    </row>
    <row r="530" spans="1:10" ht="84">
      <c r="A530" s="6"/>
      <c r="B530" s="6">
        <v>675</v>
      </c>
      <c r="C530" s="7" t="s">
        <v>664</v>
      </c>
      <c r="D530" s="7" t="s">
        <v>420</v>
      </c>
      <c r="E530" s="77" t="s">
        <v>247</v>
      </c>
      <c r="F530" s="6"/>
      <c r="G530" s="5" t="s">
        <v>248</v>
      </c>
      <c r="H530" s="21">
        <f>H531</f>
        <v>8288.6769999999997</v>
      </c>
      <c r="I530" s="21">
        <f>I531</f>
        <v>8288.6769999999997</v>
      </c>
      <c r="J530" s="21">
        <f>J531</f>
        <v>8288.6769999999997</v>
      </c>
    </row>
    <row r="531" spans="1:10" ht="60">
      <c r="A531" s="6"/>
      <c r="B531" s="6">
        <v>675</v>
      </c>
      <c r="C531" s="7" t="s">
        <v>664</v>
      </c>
      <c r="D531" s="7" t="s">
        <v>420</v>
      </c>
      <c r="E531" s="77" t="s">
        <v>247</v>
      </c>
      <c r="F531" s="23" t="s">
        <v>461</v>
      </c>
      <c r="G531" s="24" t="s">
        <v>462</v>
      </c>
      <c r="H531" s="21">
        <v>8288.6769999999997</v>
      </c>
      <c r="I531" s="21">
        <v>8288.6769999999997</v>
      </c>
      <c r="J531" s="21">
        <v>8288.6769999999997</v>
      </c>
    </row>
    <row r="532" spans="1:10" ht="60">
      <c r="A532" s="6"/>
      <c r="B532" s="6">
        <v>675</v>
      </c>
      <c r="C532" s="7" t="s">
        <v>664</v>
      </c>
      <c r="D532" s="7" t="s">
        <v>420</v>
      </c>
      <c r="E532" s="77" t="s">
        <v>249</v>
      </c>
      <c r="F532" s="6"/>
      <c r="G532" s="5" t="s">
        <v>189</v>
      </c>
      <c r="H532" s="21">
        <f>H533</f>
        <v>4330.84</v>
      </c>
      <c r="I532" s="21">
        <f>I533</f>
        <v>0</v>
      </c>
      <c r="J532" s="21">
        <f>J533</f>
        <v>0</v>
      </c>
    </row>
    <row r="533" spans="1:10" ht="60">
      <c r="A533" s="6"/>
      <c r="B533" s="6">
        <v>675</v>
      </c>
      <c r="C533" s="7" t="s">
        <v>664</v>
      </c>
      <c r="D533" s="7" t="s">
        <v>420</v>
      </c>
      <c r="E533" s="77" t="s">
        <v>249</v>
      </c>
      <c r="F533" s="23" t="s">
        <v>461</v>
      </c>
      <c r="G533" s="24" t="s">
        <v>462</v>
      </c>
      <c r="H533" s="21">
        <v>4330.84</v>
      </c>
      <c r="I533" s="21">
        <v>0</v>
      </c>
      <c r="J533" s="21">
        <v>0</v>
      </c>
    </row>
    <row r="534" spans="1:10" ht="60">
      <c r="A534" s="6"/>
      <c r="B534" s="6">
        <v>675</v>
      </c>
      <c r="C534" s="7" t="s">
        <v>664</v>
      </c>
      <c r="D534" s="7" t="s">
        <v>420</v>
      </c>
      <c r="E534" s="7" t="s">
        <v>250</v>
      </c>
      <c r="F534" s="6"/>
      <c r="G534" s="5" t="s">
        <v>251</v>
      </c>
      <c r="H534" s="21">
        <f t="shared" ref="H534:J535" si="68">H535</f>
        <v>831.51499999999999</v>
      </c>
      <c r="I534" s="21">
        <f t="shared" si="68"/>
        <v>831.51499999999999</v>
      </c>
      <c r="J534" s="21">
        <f t="shared" si="68"/>
        <v>831.51499999999999</v>
      </c>
    </row>
    <row r="535" spans="1:10" ht="84">
      <c r="A535" s="6"/>
      <c r="B535" s="6">
        <v>675</v>
      </c>
      <c r="C535" s="7" t="s">
        <v>664</v>
      </c>
      <c r="D535" s="7" t="s">
        <v>420</v>
      </c>
      <c r="E535" s="7" t="s">
        <v>252</v>
      </c>
      <c r="F535" s="6"/>
      <c r="G535" s="5" t="s">
        <v>253</v>
      </c>
      <c r="H535" s="21">
        <f t="shared" si="68"/>
        <v>831.51499999999999</v>
      </c>
      <c r="I535" s="21">
        <f t="shared" si="68"/>
        <v>831.51499999999999</v>
      </c>
      <c r="J535" s="21">
        <f t="shared" si="68"/>
        <v>831.51499999999999</v>
      </c>
    </row>
    <row r="536" spans="1:10" ht="60">
      <c r="A536" s="6"/>
      <c r="B536" s="6">
        <v>675</v>
      </c>
      <c r="C536" s="7" t="s">
        <v>664</v>
      </c>
      <c r="D536" s="7" t="s">
        <v>420</v>
      </c>
      <c r="E536" s="7" t="s">
        <v>252</v>
      </c>
      <c r="F536" s="37" t="s">
        <v>461</v>
      </c>
      <c r="G536" s="24" t="s">
        <v>462</v>
      </c>
      <c r="H536" s="21">
        <v>831.51499999999999</v>
      </c>
      <c r="I536" s="21">
        <v>831.51499999999999</v>
      </c>
      <c r="J536" s="21">
        <v>831.51499999999999</v>
      </c>
    </row>
    <row r="537" spans="1:10" ht="48">
      <c r="A537" s="6"/>
      <c r="B537" s="6">
        <v>675</v>
      </c>
      <c r="C537" s="7" t="s">
        <v>664</v>
      </c>
      <c r="D537" s="7" t="s">
        <v>420</v>
      </c>
      <c r="E537" s="7" t="s">
        <v>354</v>
      </c>
      <c r="F537" s="6"/>
      <c r="G537" s="5" t="s">
        <v>68</v>
      </c>
      <c r="H537" s="21">
        <f>H538+H540+H542</f>
        <v>939.995</v>
      </c>
      <c r="I537" s="21">
        <f t="shared" ref="I537:J537" si="69">I538+I540+I542</f>
        <v>0</v>
      </c>
      <c r="J537" s="21">
        <f t="shared" si="69"/>
        <v>0</v>
      </c>
    </row>
    <row r="538" spans="1:10" ht="120">
      <c r="A538" s="6"/>
      <c r="B538" s="6">
        <v>675</v>
      </c>
      <c r="C538" s="7" t="s">
        <v>664</v>
      </c>
      <c r="D538" s="7" t="s">
        <v>420</v>
      </c>
      <c r="E538" s="7" t="s">
        <v>736</v>
      </c>
      <c r="F538" s="37"/>
      <c r="G538" s="24" t="s">
        <v>737</v>
      </c>
      <c r="H538" s="21">
        <f>H539</f>
        <v>223</v>
      </c>
      <c r="I538" s="21">
        <f>I539</f>
        <v>0</v>
      </c>
      <c r="J538" s="21">
        <f>J539</f>
        <v>0</v>
      </c>
    </row>
    <row r="539" spans="1:10" ht="60">
      <c r="A539" s="6"/>
      <c r="B539" s="6">
        <v>675</v>
      </c>
      <c r="C539" s="7" t="s">
        <v>664</v>
      </c>
      <c r="D539" s="7" t="s">
        <v>420</v>
      </c>
      <c r="E539" s="7" t="s">
        <v>736</v>
      </c>
      <c r="F539" s="37" t="s">
        <v>461</v>
      </c>
      <c r="G539" s="24" t="s">
        <v>462</v>
      </c>
      <c r="H539" s="21">
        <v>223</v>
      </c>
      <c r="I539" s="21">
        <v>0</v>
      </c>
      <c r="J539" s="21">
        <v>0</v>
      </c>
    </row>
    <row r="540" spans="1:10" ht="105" customHeight="1">
      <c r="A540" s="6"/>
      <c r="B540" s="6">
        <v>675</v>
      </c>
      <c r="C540" s="7" t="s">
        <v>664</v>
      </c>
      <c r="D540" s="7" t="s">
        <v>420</v>
      </c>
      <c r="E540" s="7" t="s">
        <v>738</v>
      </c>
      <c r="F540" s="37"/>
      <c r="G540" s="24" t="s">
        <v>739</v>
      </c>
      <c r="H540" s="21">
        <f>H541</f>
        <v>377</v>
      </c>
      <c r="I540" s="21">
        <f>I541</f>
        <v>0</v>
      </c>
      <c r="J540" s="21">
        <f>J541</f>
        <v>0</v>
      </c>
    </row>
    <row r="541" spans="1:10" ht="60">
      <c r="A541" s="6"/>
      <c r="B541" s="6">
        <v>675</v>
      </c>
      <c r="C541" s="7" t="s">
        <v>664</v>
      </c>
      <c r="D541" s="7" t="s">
        <v>420</v>
      </c>
      <c r="E541" s="7" t="s">
        <v>738</v>
      </c>
      <c r="F541" s="37" t="s">
        <v>461</v>
      </c>
      <c r="G541" s="24" t="s">
        <v>462</v>
      </c>
      <c r="H541" s="21">
        <v>377</v>
      </c>
      <c r="I541" s="21">
        <v>0</v>
      </c>
      <c r="J541" s="21">
        <v>0</v>
      </c>
    </row>
    <row r="542" spans="1:10" ht="180">
      <c r="A542" s="6"/>
      <c r="B542" s="6">
        <v>675</v>
      </c>
      <c r="C542" s="7" t="s">
        <v>664</v>
      </c>
      <c r="D542" s="7" t="s">
        <v>420</v>
      </c>
      <c r="E542" s="7" t="s">
        <v>829</v>
      </c>
      <c r="F542" s="37"/>
      <c r="G542" s="24" t="s">
        <v>848</v>
      </c>
      <c r="H542" s="21">
        <f>H543</f>
        <v>339.995</v>
      </c>
      <c r="I542" s="21">
        <f>I543</f>
        <v>0</v>
      </c>
      <c r="J542" s="21">
        <f>J543</f>
        <v>0</v>
      </c>
    </row>
    <row r="543" spans="1:10" ht="60">
      <c r="A543" s="6"/>
      <c r="B543" s="6">
        <v>675</v>
      </c>
      <c r="C543" s="7" t="s">
        <v>664</v>
      </c>
      <c r="D543" s="7" t="s">
        <v>420</v>
      </c>
      <c r="E543" s="7" t="s">
        <v>829</v>
      </c>
      <c r="F543" s="37" t="s">
        <v>461</v>
      </c>
      <c r="G543" s="24" t="s">
        <v>462</v>
      </c>
      <c r="H543" s="21">
        <v>339.995</v>
      </c>
      <c r="I543" s="21">
        <v>0</v>
      </c>
      <c r="J543" s="21">
        <v>0</v>
      </c>
    </row>
    <row r="544" spans="1:10" ht="60">
      <c r="A544" s="6"/>
      <c r="B544" s="6">
        <v>675</v>
      </c>
      <c r="C544" s="27" t="s">
        <v>664</v>
      </c>
      <c r="D544" s="27" t="s">
        <v>431</v>
      </c>
      <c r="E544" s="14"/>
      <c r="F544" s="27"/>
      <c r="G544" s="16" t="s">
        <v>19</v>
      </c>
      <c r="H544" s="17">
        <f t="shared" ref="H544:J545" si="70">H545</f>
        <v>200</v>
      </c>
      <c r="I544" s="17">
        <f t="shared" si="70"/>
        <v>200</v>
      </c>
      <c r="J544" s="17">
        <f t="shared" si="70"/>
        <v>200</v>
      </c>
    </row>
    <row r="545" spans="1:10" ht="72">
      <c r="A545" s="6"/>
      <c r="B545" s="6">
        <v>675</v>
      </c>
      <c r="C545" s="6" t="s">
        <v>664</v>
      </c>
      <c r="D545" s="6" t="s">
        <v>431</v>
      </c>
      <c r="E545" s="15" t="s">
        <v>667</v>
      </c>
      <c r="F545" s="18"/>
      <c r="G545" s="19" t="s">
        <v>668</v>
      </c>
      <c r="H545" s="20">
        <f t="shared" si="70"/>
        <v>200</v>
      </c>
      <c r="I545" s="20">
        <f t="shared" si="70"/>
        <v>200</v>
      </c>
      <c r="J545" s="20">
        <f t="shared" si="70"/>
        <v>200</v>
      </c>
    </row>
    <row r="546" spans="1:10" ht="72">
      <c r="A546" s="6"/>
      <c r="B546" s="6">
        <v>675</v>
      </c>
      <c r="C546" s="6" t="s">
        <v>664</v>
      </c>
      <c r="D546" s="6" t="s">
        <v>431</v>
      </c>
      <c r="E546" s="7" t="s">
        <v>254</v>
      </c>
      <c r="F546" s="23"/>
      <c r="G546" s="5" t="s">
        <v>255</v>
      </c>
      <c r="H546" s="21">
        <f>H548</f>
        <v>200</v>
      </c>
      <c r="I546" s="21">
        <f>I548</f>
        <v>200</v>
      </c>
      <c r="J546" s="21">
        <f>J548</f>
        <v>200</v>
      </c>
    </row>
    <row r="547" spans="1:10" ht="72">
      <c r="A547" s="6"/>
      <c r="B547" s="6">
        <v>675</v>
      </c>
      <c r="C547" s="6" t="s">
        <v>664</v>
      </c>
      <c r="D547" s="6" t="s">
        <v>431</v>
      </c>
      <c r="E547" s="7" t="s">
        <v>256</v>
      </c>
      <c r="F547" s="23"/>
      <c r="G547" s="5" t="s">
        <v>257</v>
      </c>
      <c r="H547" s="21">
        <f t="shared" ref="H547:J548" si="71">H548</f>
        <v>200</v>
      </c>
      <c r="I547" s="21">
        <f t="shared" si="71"/>
        <v>200</v>
      </c>
      <c r="J547" s="21">
        <f t="shared" si="71"/>
        <v>200</v>
      </c>
    </row>
    <row r="548" spans="1:10" ht="60">
      <c r="A548" s="6"/>
      <c r="B548" s="6">
        <v>675</v>
      </c>
      <c r="C548" s="6" t="s">
        <v>664</v>
      </c>
      <c r="D548" s="6" t="s">
        <v>431</v>
      </c>
      <c r="E548" s="7" t="s">
        <v>258</v>
      </c>
      <c r="F548" s="25"/>
      <c r="G548" s="26" t="s">
        <v>259</v>
      </c>
      <c r="H548" s="21">
        <f t="shared" si="71"/>
        <v>200</v>
      </c>
      <c r="I548" s="21">
        <f t="shared" si="71"/>
        <v>200</v>
      </c>
      <c r="J548" s="21">
        <f t="shared" si="71"/>
        <v>200</v>
      </c>
    </row>
    <row r="549" spans="1:10" ht="60">
      <c r="A549" s="6"/>
      <c r="B549" s="6">
        <v>675</v>
      </c>
      <c r="C549" s="6" t="s">
        <v>664</v>
      </c>
      <c r="D549" s="6" t="s">
        <v>431</v>
      </c>
      <c r="E549" s="7" t="s">
        <v>258</v>
      </c>
      <c r="F549" s="37" t="s">
        <v>461</v>
      </c>
      <c r="G549" s="24" t="s">
        <v>462</v>
      </c>
      <c r="H549" s="21">
        <v>200</v>
      </c>
      <c r="I549" s="21">
        <v>200</v>
      </c>
      <c r="J549" s="21">
        <v>200</v>
      </c>
    </row>
    <row r="550" spans="1:10">
      <c r="A550" s="6"/>
      <c r="B550" s="6">
        <v>675</v>
      </c>
      <c r="C550" s="27" t="s">
        <v>664</v>
      </c>
      <c r="D550" s="27" t="s">
        <v>664</v>
      </c>
      <c r="E550" s="14"/>
      <c r="F550" s="27"/>
      <c r="G550" s="16" t="s">
        <v>260</v>
      </c>
      <c r="H550" s="17">
        <f t="shared" ref="H550:J552" si="72">H551</f>
        <v>4523.1400000000003</v>
      </c>
      <c r="I550" s="17">
        <f t="shared" si="72"/>
        <v>4523.1400000000003</v>
      </c>
      <c r="J550" s="17">
        <f t="shared" si="72"/>
        <v>4523.1400000000003</v>
      </c>
    </row>
    <row r="551" spans="1:10" ht="72">
      <c r="A551" s="6"/>
      <c r="B551" s="6">
        <v>675</v>
      </c>
      <c r="C551" s="6" t="s">
        <v>664</v>
      </c>
      <c r="D551" s="6" t="s">
        <v>664</v>
      </c>
      <c r="E551" s="15" t="s">
        <v>667</v>
      </c>
      <c r="F551" s="18"/>
      <c r="G551" s="19" t="s">
        <v>668</v>
      </c>
      <c r="H551" s="20">
        <f t="shared" si="72"/>
        <v>4523.1400000000003</v>
      </c>
      <c r="I551" s="20">
        <f t="shared" si="72"/>
        <v>4523.1400000000003</v>
      </c>
      <c r="J551" s="20">
        <f t="shared" si="72"/>
        <v>4523.1400000000003</v>
      </c>
    </row>
    <row r="552" spans="1:10" ht="48">
      <c r="A552" s="6"/>
      <c r="B552" s="6">
        <v>675</v>
      </c>
      <c r="C552" s="6" t="s">
        <v>664</v>
      </c>
      <c r="D552" s="6" t="s">
        <v>664</v>
      </c>
      <c r="E552" s="7" t="s">
        <v>261</v>
      </c>
      <c r="F552" s="6"/>
      <c r="G552" s="5" t="s">
        <v>262</v>
      </c>
      <c r="H552" s="21">
        <f>H553</f>
        <v>4523.1400000000003</v>
      </c>
      <c r="I552" s="21">
        <f t="shared" si="72"/>
        <v>4523.1400000000003</v>
      </c>
      <c r="J552" s="21">
        <f t="shared" si="72"/>
        <v>4523.1400000000003</v>
      </c>
    </row>
    <row r="553" spans="1:10" ht="84">
      <c r="A553" s="6"/>
      <c r="B553" s="6">
        <v>675</v>
      </c>
      <c r="C553" s="6" t="s">
        <v>664</v>
      </c>
      <c r="D553" s="6" t="s">
        <v>664</v>
      </c>
      <c r="E553" s="7" t="s">
        <v>263</v>
      </c>
      <c r="F553" s="6"/>
      <c r="G553" s="5" t="s">
        <v>264</v>
      </c>
      <c r="H553" s="21">
        <f t="shared" ref="H553:J554" si="73">H554</f>
        <v>4523.1400000000003</v>
      </c>
      <c r="I553" s="21">
        <f t="shared" si="73"/>
        <v>4523.1400000000003</v>
      </c>
      <c r="J553" s="21">
        <f t="shared" si="73"/>
        <v>4523.1400000000003</v>
      </c>
    </row>
    <row r="554" spans="1:10" ht="48">
      <c r="A554" s="6"/>
      <c r="B554" s="6">
        <v>675</v>
      </c>
      <c r="C554" s="6" t="s">
        <v>664</v>
      </c>
      <c r="D554" s="6" t="s">
        <v>664</v>
      </c>
      <c r="E554" s="7" t="s">
        <v>265</v>
      </c>
      <c r="F554" s="6"/>
      <c r="G554" s="5" t="s">
        <v>27</v>
      </c>
      <c r="H554" s="21">
        <f t="shared" si="73"/>
        <v>4523.1400000000003</v>
      </c>
      <c r="I554" s="21">
        <f t="shared" si="73"/>
        <v>4523.1400000000003</v>
      </c>
      <c r="J554" s="21">
        <f t="shared" si="73"/>
        <v>4523.1400000000003</v>
      </c>
    </row>
    <row r="555" spans="1:10" ht="60">
      <c r="A555" s="6"/>
      <c r="B555" s="6">
        <v>675</v>
      </c>
      <c r="C555" s="6" t="s">
        <v>664</v>
      </c>
      <c r="D555" s="6" t="s">
        <v>664</v>
      </c>
      <c r="E555" s="7" t="s">
        <v>265</v>
      </c>
      <c r="F555" s="37" t="s">
        <v>461</v>
      </c>
      <c r="G555" s="24" t="s">
        <v>462</v>
      </c>
      <c r="H555" s="21">
        <v>4523.1400000000003</v>
      </c>
      <c r="I555" s="21">
        <v>4523.1400000000003</v>
      </c>
      <c r="J555" s="21">
        <v>4523.1400000000003</v>
      </c>
    </row>
    <row r="556" spans="1:10" ht="24">
      <c r="A556" s="6"/>
      <c r="B556" s="6">
        <v>675</v>
      </c>
      <c r="C556" s="27" t="s">
        <v>664</v>
      </c>
      <c r="D556" s="27" t="s">
        <v>522</v>
      </c>
      <c r="E556" s="14"/>
      <c r="F556" s="27"/>
      <c r="G556" s="16" t="s">
        <v>30</v>
      </c>
      <c r="H556" s="17">
        <f>H557</f>
        <v>39505.504999999997</v>
      </c>
      <c r="I556" s="17">
        <f>I557</f>
        <v>38377.354999999996</v>
      </c>
      <c r="J556" s="17">
        <f>J557</f>
        <v>38377.354999999996</v>
      </c>
    </row>
    <row r="557" spans="1:10" ht="72">
      <c r="A557" s="6"/>
      <c r="B557" s="6">
        <v>675</v>
      </c>
      <c r="C557" s="6" t="s">
        <v>664</v>
      </c>
      <c r="D557" s="6" t="s">
        <v>522</v>
      </c>
      <c r="E557" s="15" t="s">
        <v>667</v>
      </c>
      <c r="F557" s="18"/>
      <c r="G557" s="19" t="s">
        <v>668</v>
      </c>
      <c r="H557" s="20">
        <f>H558+H567</f>
        <v>39505.504999999997</v>
      </c>
      <c r="I557" s="20">
        <f>I558+I567</f>
        <v>38377.354999999996</v>
      </c>
      <c r="J557" s="20">
        <f>J558+J567</f>
        <v>38377.354999999996</v>
      </c>
    </row>
    <row r="558" spans="1:10" ht="48">
      <c r="A558" s="6"/>
      <c r="B558" s="6">
        <v>675</v>
      </c>
      <c r="C558" s="6" t="s">
        <v>664</v>
      </c>
      <c r="D558" s="6" t="s">
        <v>522</v>
      </c>
      <c r="E558" s="7" t="s">
        <v>261</v>
      </c>
      <c r="F558" s="6"/>
      <c r="G558" s="5" t="s">
        <v>262</v>
      </c>
      <c r="H558" s="21">
        <f>H559</f>
        <v>14677.759999999998</v>
      </c>
      <c r="I558" s="21">
        <f>I559</f>
        <v>14677.759999999998</v>
      </c>
      <c r="J558" s="21">
        <f>J559</f>
        <v>14677.759999999998</v>
      </c>
    </row>
    <row r="559" spans="1:10" ht="72">
      <c r="A559" s="6"/>
      <c r="B559" s="6">
        <v>675</v>
      </c>
      <c r="C559" s="6" t="s">
        <v>664</v>
      </c>
      <c r="D559" s="6" t="s">
        <v>522</v>
      </c>
      <c r="E559" s="7" t="s">
        <v>266</v>
      </c>
      <c r="F559" s="6"/>
      <c r="G559" s="5" t="s">
        <v>267</v>
      </c>
      <c r="H559" s="21">
        <f>H565+H563+H560</f>
        <v>14677.759999999998</v>
      </c>
      <c r="I559" s="21">
        <f>I565+I563+I560</f>
        <v>14677.759999999998</v>
      </c>
      <c r="J559" s="21">
        <f>J565+J563+J560</f>
        <v>14677.759999999998</v>
      </c>
    </row>
    <row r="560" spans="1:10" ht="36">
      <c r="A560" s="6"/>
      <c r="B560" s="6">
        <v>675</v>
      </c>
      <c r="C560" s="6" t="s">
        <v>664</v>
      </c>
      <c r="D560" s="6" t="s">
        <v>522</v>
      </c>
      <c r="E560" s="7" t="s">
        <v>268</v>
      </c>
      <c r="F560" s="6"/>
      <c r="G560" s="5" t="s">
        <v>269</v>
      </c>
      <c r="H560" s="21">
        <f>H562+H561</f>
        <v>8013.3159999999998</v>
      </c>
      <c r="I560" s="21">
        <f>I562+I561</f>
        <v>8013.3159999999998</v>
      </c>
      <c r="J560" s="21">
        <f>J562+J561</f>
        <v>8013.3159999999998</v>
      </c>
    </row>
    <row r="561" spans="1:10" ht="48">
      <c r="A561" s="6"/>
      <c r="B561" s="6">
        <v>675</v>
      </c>
      <c r="C561" s="6" t="s">
        <v>664</v>
      </c>
      <c r="D561" s="6" t="s">
        <v>522</v>
      </c>
      <c r="E561" s="7" t="s">
        <v>268</v>
      </c>
      <c r="F561" s="23" t="s">
        <v>422</v>
      </c>
      <c r="G561" s="24" t="s">
        <v>423</v>
      </c>
      <c r="H561" s="21">
        <v>150.66</v>
      </c>
      <c r="I561" s="21">
        <v>0</v>
      </c>
      <c r="J561" s="21">
        <v>0</v>
      </c>
    </row>
    <row r="562" spans="1:10" ht="60">
      <c r="A562" s="6"/>
      <c r="B562" s="6">
        <v>675</v>
      </c>
      <c r="C562" s="6" t="s">
        <v>664</v>
      </c>
      <c r="D562" s="6" t="s">
        <v>522</v>
      </c>
      <c r="E562" s="7" t="s">
        <v>268</v>
      </c>
      <c r="F562" s="37" t="s">
        <v>461</v>
      </c>
      <c r="G562" s="24" t="s">
        <v>462</v>
      </c>
      <c r="H562" s="21">
        <v>7862.6559999999999</v>
      </c>
      <c r="I562" s="21">
        <v>8013.3159999999998</v>
      </c>
      <c r="J562" s="21">
        <v>8013.3159999999998</v>
      </c>
    </row>
    <row r="563" spans="1:10" ht="48">
      <c r="A563" s="6"/>
      <c r="B563" s="6">
        <v>675</v>
      </c>
      <c r="C563" s="6" t="s">
        <v>664</v>
      </c>
      <c r="D563" s="6" t="s">
        <v>522</v>
      </c>
      <c r="E563" s="7" t="s">
        <v>270</v>
      </c>
      <c r="F563" s="6"/>
      <c r="G563" s="5" t="s">
        <v>271</v>
      </c>
      <c r="H563" s="21">
        <f>H564</f>
        <v>5998</v>
      </c>
      <c r="I563" s="21">
        <f>I564</f>
        <v>5998</v>
      </c>
      <c r="J563" s="21">
        <f>J564</f>
        <v>5998</v>
      </c>
    </row>
    <row r="564" spans="1:10" ht="60">
      <c r="A564" s="6"/>
      <c r="B564" s="6">
        <v>675</v>
      </c>
      <c r="C564" s="6" t="s">
        <v>664</v>
      </c>
      <c r="D564" s="6" t="s">
        <v>522</v>
      </c>
      <c r="E564" s="7" t="s">
        <v>270</v>
      </c>
      <c r="F564" s="23" t="s">
        <v>461</v>
      </c>
      <c r="G564" s="24" t="s">
        <v>462</v>
      </c>
      <c r="H564" s="21">
        <v>5998</v>
      </c>
      <c r="I564" s="21">
        <v>5998</v>
      </c>
      <c r="J564" s="21">
        <v>5998</v>
      </c>
    </row>
    <row r="565" spans="1:10" ht="36">
      <c r="A565" s="6"/>
      <c r="B565" s="6">
        <v>675</v>
      </c>
      <c r="C565" s="6" t="s">
        <v>664</v>
      </c>
      <c r="D565" s="6" t="s">
        <v>522</v>
      </c>
      <c r="E565" s="7" t="s">
        <v>272</v>
      </c>
      <c r="F565" s="6"/>
      <c r="G565" s="5" t="s">
        <v>273</v>
      </c>
      <c r="H565" s="21">
        <f>H566</f>
        <v>666.44399999999996</v>
      </c>
      <c r="I565" s="21">
        <f>I566</f>
        <v>666.44399999999996</v>
      </c>
      <c r="J565" s="21">
        <f>J566</f>
        <v>666.44399999999996</v>
      </c>
    </row>
    <row r="566" spans="1:10" ht="60">
      <c r="A566" s="6"/>
      <c r="B566" s="6">
        <v>675</v>
      </c>
      <c r="C566" s="6" t="s">
        <v>664</v>
      </c>
      <c r="D566" s="6" t="s">
        <v>522</v>
      </c>
      <c r="E566" s="7" t="s">
        <v>272</v>
      </c>
      <c r="F566" s="37" t="s">
        <v>461</v>
      </c>
      <c r="G566" s="24" t="s">
        <v>462</v>
      </c>
      <c r="H566" s="21">
        <v>666.44399999999996</v>
      </c>
      <c r="I566" s="21">
        <v>666.44399999999996</v>
      </c>
      <c r="J566" s="21">
        <v>666.44399999999996</v>
      </c>
    </row>
    <row r="567" spans="1:10" ht="24">
      <c r="A567" s="6"/>
      <c r="B567" s="6">
        <v>675</v>
      </c>
      <c r="C567" s="6" t="s">
        <v>664</v>
      </c>
      <c r="D567" s="6" t="s">
        <v>522</v>
      </c>
      <c r="E567" s="7" t="s">
        <v>274</v>
      </c>
      <c r="F567" s="6"/>
      <c r="G567" s="5" t="s">
        <v>275</v>
      </c>
      <c r="H567" s="21">
        <f>H568</f>
        <v>24827.744999999999</v>
      </c>
      <c r="I567" s="21">
        <f>I568</f>
        <v>23699.594999999998</v>
      </c>
      <c r="J567" s="21">
        <f>J568</f>
        <v>23699.594999999998</v>
      </c>
    </row>
    <row r="568" spans="1:10" ht="36">
      <c r="A568" s="6"/>
      <c r="B568" s="6">
        <v>675</v>
      </c>
      <c r="C568" s="6" t="s">
        <v>664</v>
      </c>
      <c r="D568" s="6" t="s">
        <v>522</v>
      </c>
      <c r="E568" s="7" t="s">
        <v>276</v>
      </c>
      <c r="F568" s="6"/>
      <c r="G568" s="5" t="s">
        <v>277</v>
      </c>
      <c r="H568" s="21">
        <f>H569+H571+H574</f>
        <v>24827.744999999999</v>
      </c>
      <c r="I568" s="21">
        <f>I569+I571+I574</f>
        <v>23699.594999999998</v>
      </c>
      <c r="J568" s="21">
        <f>J569+J571+J574</f>
        <v>23699.594999999998</v>
      </c>
    </row>
    <row r="569" spans="1:10" ht="84">
      <c r="A569" s="6"/>
      <c r="B569" s="6">
        <v>675</v>
      </c>
      <c r="C569" s="6" t="s">
        <v>664</v>
      </c>
      <c r="D569" s="6" t="s">
        <v>522</v>
      </c>
      <c r="E569" s="7" t="s">
        <v>278</v>
      </c>
      <c r="F569" s="6"/>
      <c r="G569" s="5" t="s">
        <v>478</v>
      </c>
      <c r="H569" s="21">
        <f>H570</f>
        <v>5518.1350000000002</v>
      </c>
      <c r="I569" s="21">
        <f>I570</f>
        <v>5518.1350000000002</v>
      </c>
      <c r="J569" s="21">
        <f>J570</f>
        <v>5518.1350000000002</v>
      </c>
    </row>
    <row r="570" spans="1:10" ht="138.75" customHeight="1">
      <c r="A570" s="6"/>
      <c r="B570" s="6">
        <v>675</v>
      </c>
      <c r="C570" s="6" t="s">
        <v>664</v>
      </c>
      <c r="D570" s="6" t="s">
        <v>522</v>
      </c>
      <c r="E570" s="7" t="s">
        <v>278</v>
      </c>
      <c r="F570" s="23" t="s">
        <v>414</v>
      </c>
      <c r="G570" s="24" t="s">
        <v>415</v>
      </c>
      <c r="H570" s="21">
        <v>5518.1350000000002</v>
      </c>
      <c r="I570" s="21">
        <v>5518.1350000000002</v>
      </c>
      <c r="J570" s="21">
        <v>5518.1350000000002</v>
      </c>
    </row>
    <row r="571" spans="1:10" ht="36">
      <c r="A571" s="6"/>
      <c r="B571" s="6">
        <v>675</v>
      </c>
      <c r="C571" s="6" t="s">
        <v>664</v>
      </c>
      <c r="D571" s="6" t="s">
        <v>522</v>
      </c>
      <c r="E571" s="7" t="s">
        <v>279</v>
      </c>
      <c r="F571" s="25"/>
      <c r="G571" s="31" t="s">
        <v>452</v>
      </c>
      <c r="H571" s="21">
        <f>H572+H573</f>
        <v>17553.27</v>
      </c>
      <c r="I571" s="21">
        <f>I572+I573</f>
        <v>17553.27</v>
      </c>
      <c r="J571" s="21">
        <f>J572+J573</f>
        <v>17553.27</v>
      </c>
    </row>
    <row r="572" spans="1:10" ht="132">
      <c r="A572" s="6"/>
      <c r="B572" s="6">
        <v>675</v>
      </c>
      <c r="C572" s="6" t="s">
        <v>664</v>
      </c>
      <c r="D572" s="6" t="s">
        <v>522</v>
      </c>
      <c r="E572" s="7" t="s">
        <v>279</v>
      </c>
      <c r="F572" s="23" t="s">
        <v>414</v>
      </c>
      <c r="G572" s="24" t="s">
        <v>415</v>
      </c>
      <c r="H572" s="21">
        <v>17264.52</v>
      </c>
      <c r="I572" s="21">
        <v>17264.52</v>
      </c>
      <c r="J572" s="21">
        <v>17264.52</v>
      </c>
    </row>
    <row r="573" spans="1:10" ht="48">
      <c r="A573" s="6"/>
      <c r="B573" s="6">
        <v>675</v>
      </c>
      <c r="C573" s="6" t="s">
        <v>664</v>
      </c>
      <c r="D573" s="6" t="s">
        <v>522</v>
      </c>
      <c r="E573" s="7" t="s">
        <v>279</v>
      </c>
      <c r="F573" s="23" t="s">
        <v>422</v>
      </c>
      <c r="G573" s="24" t="s">
        <v>423</v>
      </c>
      <c r="H573" s="21">
        <v>288.75</v>
      </c>
      <c r="I573" s="21">
        <v>288.75</v>
      </c>
      <c r="J573" s="21">
        <v>288.75</v>
      </c>
    </row>
    <row r="574" spans="1:10" ht="48">
      <c r="A574" s="6"/>
      <c r="B574" s="6">
        <v>675</v>
      </c>
      <c r="C574" s="6" t="s">
        <v>664</v>
      </c>
      <c r="D574" s="6" t="s">
        <v>522</v>
      </c>
      <c r="E574" s="7" t="s">
        <v>280</v>
      </c>
      <c r="F574" s="6"/>
      <c r="G574" s="5" t="s">
        <v>281</v>
      </c>
      <c r="H574" s="21">
        <f>H575</f>
        <v>1756.34</v>
      </c>
      <c r="I574" s="21">
        <f>I575</f>
        <v>628.19000000000005</v>
      </c>
      <c r="J574" s="21">
        <f>J575</f>
        <v>628.19000000000005</v>
      </c>
    </row>
    <row r="575" spans="1:10" ht="48">
      <c r="A575" s="6"/>
      <c r="B575" s="6">
        <v>675</v>
      </c>
      <c r="C575" s="6" t="s">
        <v>664</v>
      </c>
      <c r="D575" s="6" t="s">
        <v>522</v>
      </c>
      <c r="E575" s="7" t="s">
        <v>280</v>
      </c>
      <c r="F575" s="23" t="s">
        <v>422</v>
      </c>
      <c r="G575" s="24" t="s">
        <v>423</v>
      </c>
      <c r="H575" s="21">
        <v>1756.34</v>
      </c>
      <c r="I575" s="21">
        <v>628.19000000000005</v>
      </c>
      <c r="J575" s="21">
        <v>628.19000000000005</v>
      </c>
    </row>
    <row r="576" spans="1:10">
      <c r="A576" s="6"/>
      <c r="B576" s="6">
        <v>675</v>
      </c>
      <c r="C576" s="10">
        <v>10</v>
      </c>
      <c r="D576" s="10" t="s">
        <v>402</v>
      </c>
      <c r="E576" s="7"/>
      <c r="F576" s="6"/>
      <c r="G576" s="11" t="s">
        <v>73</v>
      </c>
      <c r="H576" s="12">
        <f>H577+H583</f>
        <v>22712.1</v>
      </c>
      <c r="I576" s="12">
        <f>I577+I583</f>
        <v>22712.1</v>
      </c>
      <c r="J576" s="12">
        <f>J577+J583</f>
        <v>22712.1</v>
      </c>
    </row>
    <row r="577" spans="1:10" ht="24">
      <c r="A577" s="6"/>
      <c r="B577" s="6">
        <v>675</v>
      </c>
      <c r="C577" s="27" t="s">
        <v>383</v>
      </c>
      <c r="D577" s="27" t="s">
        <v>420</v>
      </c>
      <c r="E577" s="14"/>
      <c r="F577" s="27"/>
      <c r="G577" s="16" t="s">
        <v>78</v>
      </c>
      <c r="H577" s="17">
        <f t="shared" ref="H577:J581" si="74">H578</f>
        <v>3480</v>
      </c>
      <c r="I577" s="17">
        <f t="shared" si="74"/>
        <v>3480</v>
      </c>
      <c r="J577" s="17">
        <f t="shared" si="74"/>
        <v>3480</v>
      </c>
    </row>
    <row r="578" spans="1:10" ht="72">
      <c r="A578" s="6"/>
      <c r="B578" s="6">
        <v>675</v>
      </c>
      <c r="C578" s="6" t="s">
        <v>383</v>
      </c>
      <c r="D578" s="7" t="s">
        <v>420</v>
      </c>
      <c r="E578" s="7" t="s">
        <v>667</v>
      </c>
      <c r="F578" s="6"/>
      <c r="G578" s="19" t="s">
        <v>668</v>
      </c>
      <c r="H578" s="20">
        <f t="shared" si="74"/>
        <v>3480</v>
      </c>
      <c r="I578" s="20">
        <f t="shared" si="74"/>
        <v>3480</v>
      </c>
      <c r="J578" s="20">
        <f t="shared" si="74"/>
        <v>3480</v>
      </c>
    </row>
    <row r="579" spans="1:10" ht="24">
      <c r="A579" s="6"/>
      <c r="B579" s="6">
        <v>675</v>
      </c>
      <c r="C579" s="6" t="s">
        <v>383</v>
      </c>
      <c r="D579" s="7" t="s">
        <v>420</v>
      </c>
      <c r="E579" s="7" t="s">
        <v>274</v>
      </c>
      <c r="F579" s="6"/>
      <c r="G579" s="5" t="s">
        <v>275</v>
      </c>
      <c r="H579" s="21">
        <f t="shared" si="74"/>
        <v>3480</v>
      </c>
      <c r="I579" s="21">
        <f t="shared" si="74"/>
        <v>3480</v>
      </c>
      <c r="J579" s="21">
        <f t="shared" si="74"/>
        <v>3480</v>
      </c>
    </row>
    <row r="580" spans="1:10" ht="36">
      <c r="A580" s="6"/>
      <c r="B580" s="6">
        <v>675</v>
      </c>
      <c r="C580" s="6" t="s">
        <v>383</v>
      </c>
      <c r="D580" s="7" t="s">
        <v>420</v>
      </c>
      <c r="E580" s="7" t="s">
        <v>276</v>
      </c>
      <c r="F580" s="6"/>
      <c r="G580" s="5" t="s">
        <v>277</v>
      </c>
      <c r="H580" s="21">
        <f t="shared" si="74"/>
        <v>3480</v>
      </c>
      <c r="I580" s="21">
        <f t="shared" si="74"/>
        <v>3480</v>
      </c>
      <c r="J580" s="21">
        <f t="shared" si="74"/>
        <v>3480</v>
      </c>
    </row>
    <row r="581" spans="1:10" ht="96">
      <c r="A581" s="6"/>
      <c r="B581" s="6">
        <v>675</v>
      </c>
      <c r="C581" s="6" t="s">
        <v>383</v>
      </c>
      <c r="D581" s="7" t="s">
        <v>420</v>
      </c>
      <c r="E581" s="7" t="s">
        <v>282</v>
      </c>
      <c r="F581" s="6"/>
      <c r="G581" s="5" t="s">
        <v>283</v>
      </c>
      <c r="H581" s="21">
        <f t="shared" si="74"/>
        <v>3480</v>
      </c>
      <c r="I581" s="21">
        <f t="shared" si="74"/>
        <v>3480</v>
      </c>
      <c r="J581" s="21">
        <f t="shared" si="74"/>
        <v>3480</v>
      </c>
    </row>
    <row r="582" spans="1:10" ht="36">
      <c r="A582" s="6"/>
      <c r="B582" s="6">
        <v>675</v>
      </c>
      <c r="C582" s="6" t="s">
        <v>383</v>
      </c>
      <c r="D582" s="7" t="s">
        <v>420</v>
      </c>
      <c r="E582" s="7" t="s">
        <v>282</v>
      </c>
      <c r="F582" s="23" t="s">
        <v>77</v>
      </c>
      <c r="G582" s="24" t="s">
        <v>424</v>
      </c>
      <c r="H582" s="21">
        <v>3480</v>
      </c>
      <c r="I582" s="21">
        <v>3480</v>
      </c>
      <c r="J582" s="21">
        <v>3480</v>
      </c>
    </row>
    <row r="583" spans="1:10" ht="24">
      <c r="A583" s="6"/>
      <c r="B583" s="6">
        <v>675</v>
      </c>
      <c r="C583" s="27" t="s">
        <v>383</v>
      </c>
      <c r="D583" s="27" t="s">
        <v>425</v>
      </c>
      <c r="E583" s="70"/>
      <c r="F583" s="71"/>
      <c r="G583" s="47" t="s">
        <v>86</v>
      </c>
      <c r="H583" s="17">
        <f>H584</f>
        <v>19232.099999999999</v>
      </c>
      <c r="I583" s="17">
        <f t="shared" ref="I583:J586" si="75">I584</f>
        <v>19232.099999999999</v>
      </c>
      <c r="J583" s="17">
        <f t="shared" si="75"/>
        <v>19232.099999999999</v>
      </c>
    </row>
    <row r="584" spans="1:10" ht="72">
      <c r="A584" s="6"/>
      <c r="B584" s="6">
        <v>675</v>
      </c>
      <c r="C584" s="6" t="s">
        <v>383</v>
      </c>
      <c r="D584" s="6" t="s">
        <v>425</v>
      </c>
      <c r="E584" s="15" t="s">
        <v>667</v>
      </c>
      <c r="F584" s="18"/>
      <c r="G584" s="19" t="s">
        <v>668</v>
      </c>
      <c r="H584" s="20">
        <f>H585</f>
        <v>19232.099999999999</v>
      </c>
      <c r="I584" s="20">
        <f t="shared" si="75"/>
        <v>19232.099999999999</v>
      </c>
      <c r="J584" s="20">
        <f t="shared" si="75"/>
        <v>19232.099999999999</v>
      </c>
    </row>
    <row r="585" spans="1:10" ht="36">
      <c r="A585" s="6"/>
      <c r="B585" s="6">
        <v>675</v>
      </c>
      <c r="C585" s="6" t="s">
        <v>383</v>
      </c>
      <c r="D585" s="6" t="s">
        <v>425</v>
      </c>
      <c r="E585" s="7" t="s">
        <v>180</v>
      </c>
      <c r="F585" s="6"/>
      <c r="G585" s="5" t="s">
        <v>181</v>
      </c>
      <c r="H585" s="21">
        <f>H586</f>
        <v>19232.099999999999</v>
      </c>
      <c r="I585" s="21">
        <f t="shared" si="75"/>
        <v>19232.099999999999</v>
      </c>
      <c r="J585" s="21">
        <f t="shared" si="75"/>
        <v>19232.099999999999</v>
      </c>
    </row>
    <row r="586" spans="1:10" ht="132">
      <c r="A586" s="6"/>
      <c r="B586" s="6">
        <v>675</v>
      </c>
      <c r="C586" s="6" t="s">
        <v>383</v>
      </c>
      <c r="D586" s="6" t="s">
        <v>425</v>
      </c>
      <c r="E586" s="7" t="s">
        <v>190</v>
      </c>
      <c r="F586" s="6"/>
      <c r="G586" s="5" t="s">
        <v>191</v>
      </c>
      <c r="H586" s="21">
        <f>H587</f>
        <v>19232.099999999999</v>
      </c>
      <c r="I586" s="21">
        <f t="shared" si="75"/>
        <v>19232.099999999999</v>
      </c>
      <c r="J586" s="21">
        <f t="shared" si="75"/>
        <v>19232.099999999999</v>
      </c>
    </row>
    <row r="587" spans="1:10" ht="132">
      <c r="A587" s="6"/>
      <c r="B587" s="6">
        <v>675</v>
      </c>
      <c r="C587" s="6" t="s">
        <v>383</v>
      </c>
      <c r="D587" s="6" t="s">
        <v>425</v>
      </c>
      <c r="E587" s="7" t="s">
        <v>284</v>
      </c>
      <c r="F587" s="35"/>
      <c r="G587" s="35" t="s">
        <v>285</v>
      </c>
      <c r="H587" s="21">
        <f>H588+H589</f>
        <v>19232.099999999999</v>
      </c>
      <c r="I587" s="21">
        <f>I588+I589</f>
        <v>19232.099999999999</v>
      </c>
      <c r="J587" s="21">
        <f>J588+J589</f>
        <v>19232.099999999999</v>
      </c>
    </row>
    <row r="588" spans="1:10" ht="48">
      <c r="A588" s="6"/>
      <c r="B588" s="6">
        <v>675</v>
      </c>
      <c r="C588" s="6" t="s">
        <v>383</v>
      </c>
      <c r="D588" s="6" t="s">
        <v>425</v>
      </c>
      <c r="E588" s="7" t="s">
        <v>284</v>
      </c>
      <c r="F588" s="23" t="s">
        <v>422</v>
      </c>
      <c r="G588" s="24" t="s">
        <v>423</v>
      </c>
      <c r="H588" s="21">
        <v>480.8</v>
      </c>
      <c r="I588" s="21">
        <v>480.8</v>
      </c>
      <c r="J588" s="21">
        <v>480.8</v>
      </c>
    </row>
    <row r="589" spans="1:10" ht="36">
      <c r="A589" s="6"/>
      <c r="B589" s="6">
        <v>675</v>
      </c>
      <c r="C589" s="6" t="s">
        <v>383</v>
      </c>
      <c r="D589" s="6" t="s">
        <v>425</v>
      </c>
      <c r="E589" s="7" t="s">
        <v>284</v>
      </c>
      <c r="F589" s="23" t="s">
        <v>77</v>
      </c>
      <c r="G589" s="24" t="s">
        <v>424</v>
      </c>
      <c r="H589" s="21">
        <v>18751.3</v>
      </c>
      <c r="I589" s="21">
        <v>18751.3</v>
      </c>
      <c r="J589" s="21">
        <v>18751.3</v>
      </c>
    </row>
    <row r="590" spans="1:10" ht="24">
      <c r="A590" s="6"/>
      <c r="B590" s="6">
        <v>675</v>
      </c>
      <c r="C590" s="10">
        <v>11</v>
      </c>
      <c r="D590" s="10" t="s">
        <v>402</v>
      </c>
      <c r="E590" s="44"/>
      <c r="F590" s="10"/>
      <c r="G590" s="11" t="s">
        <v>107</v>
      </c>
      <c r="H590" s="12">
        <f>H604+H591</f>
        <v>12698.24</v>
      </c>
      <c r="I590" s="12">
        <f>I604+I591</f>
        <v>12838.344999999999</v>
      </c>
      <c r="J590" s="12">
        <f>J604+J591</f>
        <v>13338.344999999999</v>
      </c>
    </row>
    <row r="591" spans="1:10">
      <c r="A591" s="6"/>
      <c r="B591" s="6">
        <v>675</v>
      </c>
      <c r="C591" s="27" t="s">
        <v>384</v>
      </c>
      <c r="D591" s="27" t="s">
        <v>404</v>
      </c>
      <c r="E591" s="14"/>
      <c r="F591" s="27"/>
      <c r="G591" s="16" t="s">
        <v>117</v>
      </c>
      <c r="H591" s="17">
        <f>H599+H592</f>
        <v>3080.9</v>
      </c>
      <c r="I591" s="17">
        <f>I599</f>
        <v>3500</v>
      </c>
      <c r="J591" s="17">
        <f>J599</f>
        <v>4000</v>
      </c>
    </row>
    <row r="592" spans="1:10" ht="72">
      <c r="A592" s="6"/>
      <c r="B592" s="6">
        <v>675</v>
      </c>
      <c r="C592" s="7" t="s">
        <v>384</v>
      </c>
      <c r="D592" s="7" t="s">
        <v>404</v>
      </c>
      <c r="E592" s="15" t="s">
        <v>667</v>
      </c>
      <c r="F592" s="18"/>
      <c r="G592" s="19" t="s">
        <v>668</v>
      </c>
      <c r="H592" s="20">
        <f t="shared" ref="H592:J593" si="76">H593</f>
        <v>580.9</v>
      </c>
      <c r="I592" s="20">
        <f t="shared" si="76"/>
        <v>0</v>
      </c>
      <c r="J592" s="20">
        <f t="shared" si="76"/>
        <v>0</v>
      </c>
    </row>
    <row r="593" spans="1:10" ht="48">
      <c r="A593" s="6"/>
      <c r="B593" s="6">
        <v>675</v>
      </c>
      <c r="C593" s="7" t="s">
        <v>384</v>
      </c>
      <c r="D593" s="7" t="s">
        <v>404</v>
      </c>
      <c r="E593" s="7" t="s">
        <v>3</v>
      </c>
      <c r="F593" s="6"/>
      <c r="G593" s="5" t="s">
        <v>4</v>
      </c>
      <c r="H593" s="20">
        <f t="shared" si="76"/>
        <v>580.9</v>
      </c>
      <c r="I593" s="20">
        <f t="shared" si="76"/>
        <v>0</v>
      </c>
      <c r="J593" s="20">
        <f t="shared" si="76"/>
        <v>0</v>
      </c>
    </row>
    <row r="594" spans="1:10" ht="96">
      <c r="A594" s="6"/>
      <c r="B594" s="6">
        <v>675</v>
      </c>
      <c r="C594" s="7" t="s">
        <v>384</v>
      </c>
      <c r="D594" s="7" t="s">
        <v>404</v>
      </c>
      <c r="E594" s="179" t="s">
        <v>883</v>
      </c>
      <c r="F594" s="6"/>
      <c r="G594" s="148" t="s">
        <v>884</v>
      </c>
      <c r="H594" s="20">
        <f>H595+H597</f>
        <v>580.9</v>
      </c>
      <c r="I594" s="20">
        <f>I595+I597</f>
        <v>0</v>
      </c>
      <c r="J594" s="20">
        <f>J595+J597</f>
        <v>0</v>
      </c>
    </row>
    <row r="595" spans="1:10" ht="96">
      <c r="A595" s="6"/>
      <c r="B595" s="6">
        <v>675</v>
      </c>
      <c r="C595" s="7" t="s">
        <v>384</v>
      </c>
      <c r="D595" s="7" t="s">
        <v>404</v>
      </c>
      <c r="E595" s="180" t="s">
        <v>885</v>
      </c>
      <c r="F595" s="27"/>
      <c r="G595" s="5" t="s">
        <v>830</v>
      </c>
      <c r="H595" s="21">
        <f>H596</f>
        <v>464.7</v>
      </c>
      <c r="I595" s="21">
        <f>I596</f>
        <v>0</v>
      </c>
      <c r="J595" s="21">
        <f>J596</f>
        <v>0</v>
      </c>
    </row>
    <row r="596" spans="1:10" ht="60">
      <c r="A596" s="6"/>
      <c r="B596" s="6">
        <v>675</v>
      </c>
      <c r="C596" s="7" t="s">
        <v>384</v>
      </c>
      <c r="D596" s="7" t="s">
        <v>404</v>
      </c>
      <c r="E596" s="180" t="s">
        <v>885</v>
      </c>
      <c r="F596" s="37" t="s">
        <v>461</v>
      </c>
      <c r="G596" s="24" t="s">
        <v>462</v>
      </c>
      <c r="H596" s="21">
        <v>464.7</v>
      </c>
      <c r="I596" s="21">
        <v>0</v>
      </c>
      <c r="J596" s="21">
        <v>0</v>
      </c>
    </row>
    <row r="597" spans="1:10" ht="96">
      <c r="A597" s="6"/>
      <c r="B597" s="6">
        <v>675</v>
      </c>
      <c r="C597" s="7" t="s">
        <v>384</v>
      </c>
      <c r="D597" s="7" t="s">
        <v>404</v>
      </c>
      <c r="E597" s="181" t="s">
        <v>886</v>
      </c>
      <c r="F597" s="27"/>
      <c r="G597" s="5" t="s">
        <v>831</v>
      </c>
      <c r="H597" s="21">
        <f>H598</f>
        <v>116.2</v>
      </c>
      <c r="I597" s="21">
        <f>I598</f>
        <v>0</v>
      </c>
      <c r="J597" s="21">
        <f>J598</f>
        <v>0</v>
      </c>
    </row>
    <row r="598" spans="1:10" ht="60">
      <c r="A598" s="6"/>
      <c r="B598" s="6">
        <v>675</v>
      </c>
      <c r="C598" s="7" t="s">
        <v>384</v>
      </c>
      <c r="D598" s="7" t="s">
        <v>404</v>
      </c>
      <c r="E598" s="181" t="s">
        <v>886</v>
      </c>
      <c r="F598" s="37" t="s">
        <v>461</v>
      </c>
      <c r="G598" s="24" t="s">
        <v>462</v>
      </c>
      <c r="H598" s="21">
        <v>116.2</v>
      </c>
      <c r="I598" s="21">
        <v>0</v>
      </c>
      <c r="J598" s="21">
        <v>0</v>
      </c>
    </row>
    <row r="599" spans="1:10" ht="72">
      <c r="A599" s="6"/>
      <c r="B599" s="6">
        <v>675</v>
      </c>
      <c r="C599" s="18" t="s">
        <v>384</v>
      </c>
      <c r="D599" s="18" t="s">
        <v>404</v>
      </c>
      <c r="E599" s="15" t="s">
        <v>109</v>
      </c>
      <c r="F599" s="18"/>
      <c r="G599" s="19" t="s">
        <v>110</v>
      </c>
      <c r="H599" s="20">
        <f>H600</f>
        <v>2500</v>
      </c>
      <c r="I599" s="20">
        <f>I600</f>
        <v>3500</v>
      </c>
      <c r="J599" s="20">
        <f>J600</f>
        <v>4000</v>
      </c>
    </row>
    <row r="600" spans="1:10" ht="60">
      <c r="A600" s="6"/>
      <c r="B600" s="6">
        <v>675</v>
      </c>
      <c r="C600" s="6" t="s">
        <v>384</v>
      </c>
      <c r="D600" s="6" t="s">
        <v>404</v>
      </c>
      <c r="E600" s="7" t="s">
        <v>111</v>
      </c>
      <c r="F600" s="6"/>
      <c r="G600" s="5" t="s">
        <v>112</v>
      </c>
      <c r="H600" s="21">
        <f t="shared" ref="H600:J602" si="77">H601</f>
        <v>2500</v>
      </c>
      <c r="I600" s="21">
        <f t="shared" si="77"/>
        <v>3500</v>
      </c>
      <c r="J600" s="21">
        <f t="shared" si="77"/>
        <v>4000</v>
      </c>
    </row>
    <row r="601" spans="1:10" ht="72">
      <c r="A601" s="6"/>
      <c r="B601" s="6">
        <v>675</v>
      </c>
      <c r="C601" s="6" t="s">
        <v>384</v>
      </c>
      <c r="D601" s="6" t="s">
        <v>404</v>
      </c>
      <c r="E601" s="7" t="s">
        <v>113</v>
      </c>
      <c r="F601" s="6"/>
      <c r="G601" s="5" t="s">
        <v>114</v>
      </c>
      <c r="H601" s="21">
        <f t="shared" si="77"/>
        <v>2500</v>
      </c>
      <c r="I601" s="21">
        <f t="shared" si="77"/>
        <v>3500</v>
      </c>
      <c r="J601" s="21">
        <f t="shared" si="77"/>
        <v>4000</v>
      </c>
    </row>
    <row r="602" spans="1:10" ht="72">
      <c r="A602" s="6"/>
      <c r="B602" s="6">
        <v>675</v>
      </c>
      <c r="C602" s="6" t="s">
        <v>384</v>
      </c>
      <c r="D602" s="6" t="s">
        <v>404</v>
      </c>
      <c r="E602" s="7" t="s">
        <v>286</v>
      </c>
      <c r="F602" s="6"/>
      <c r="G602" s="5" t="s">
        <v>287</v>
      </c>
      <c r="H602" s="21">
        <f t="shared" si="77"/>
        <v>2500</v>
      </c>
      <c r="I602" s="21">
        <f t="shared" si="77"/>
        <v>3500</v>
      </c>
      <c r="J602" s="21">
        <f t="shared" si="77"/>
        <v>4000</v>
      </c>
    </row>
    <row r="603" spans="1:10" ht="60">
      <c r="A603" s="6"/>
      <c r="B603" s="6">
        <v>675</v>
      </c>
      <c r="C603" s="6" t="s">
        <v>384</v>
      </c>
      <c r="D603" s="6" t="s">
        <v>404</v>
      </c>
      <c r="E603" s="7" t="s">
        <v>286</v>
      </c>
      <c r="F603" s="37" t="s">
        <v>461</v>
      </c>
      <c r="G603" s="24" t="s">
        <v>462</v>
      </c>
      <c r="H603" s="21">
        <v>2500</v>
      </c>
      <c r="I603" s="21">
        <v>3500</v>
      </c>
      <c r="J603" s="21">
        <v>4000</v>
      </c>
    </row>
    <row r="604" spans="1:10" ht="24">
      <c r="A604" s="6"/>
      <c r="B604" s="6">
        <v>675</v>
      </c>
      <c r="C604" s="14">
        <v>11</v>
      </c>
      <c r="D604" s="14" t="s">
        <v>420</v>
      </c>
      <c r="E604" s="14"/>
      <c r="F604" s="27"/>
      <c r="G604" s="16" t="s">
        <v>130</v>
      </c>
      <c r="H604" s="17">
        <f>H605+H610</f>
        <v>9617.34</v>
      </c>
      <c r="I604" s="17">
        <f>I605+I610</f>
        <v>9338.3449999999993</v>
      </c>
      <c r="J604" s="17">
        <f>J605+J610</f>
        <v>9338.3449999999993</v>
      </c>
    </row>
    <row r="605" spans="1:10" ht="72">
      <c r="A605" s="6"/>
      <c r="B605" s="6">
        <v>675</v>
      </c>
      <c r="C605" s="7" t="s">
        <v>384</v>
      </c>
      <c r="D605" s="7" t="s">
        <v>420</v>
      </c>
      <c r="E605" s="7" t="s">
        <v>667</v>
      </c>
      <c r="F605" s="6"/>
      <c r="G605" s="19" t="s">
        <v>668</v>
      </c>
      <c r="H605" s="20">
        <f t="shared" ref="H605:J608" si="78">H606</f>
        <v>9464.1509999999998</v>
      </c>
      <c r="I605" s="20">
        <f t="shared" si="78"/>
        <v>9338.3449999999993</v>
      </c>
      <c r="J605" s="20">
        <f t="shared" si="78"/>
        <v>9338.3449999999993</v>
      </c>
    </row>
    <row r="606" spans="1:10" ht="48">
      <c r="A606" s="6"/>
      <c r="B606" s="6">
        <v>675</v>
      </c>
      <c r="C606" s="7" t="s">
        <v>384</v>
      </c>
      <c r="D606" s="7" t="s">
        <v>420</v>
      </c>
      <c r="E606" s="7" t="s">
        <v>3</v>
      </c>
      <c r="F606" s="6"/>
      <c r="G606" s="5" t="s">
        <v>4</v>
      </c>
      <c r="H606" s="21">
        <f t="shared" si="78"/>
        <v>9464.1509999999998</v>
      </c>
      <c r="I606" s="21">
        <f t="shared" si="78"/>
        <v>9338.3449999999993</v>
      </c>
      <c r="J606" s="21">
        <f t="shared" si="78"/>
        <v>9338.3449999999993</v>
      </c>
    </row>
    <row r="607" spans="1:10" ht="108">
      <c r="A607" s="6"/>
      <c r="B607" s="6">
        <v>675</v>
      </c>
      <c r="C607" s="7" t="s">
        <v>384</v>
      </c>
      <c r="D607" s="7" t="s">
        <v>420</v>
      </c>
      <c r="E607" s="7" t="s">
        <v>5</v>
      </c>
      <c r="F607" s="6"/>
      <c r="G607" s="5" t="s">
        <v>6</v>
      </c>
      <c r="H607" s="21">
        <f t="shared" si="78"/>
        <v>9464.1509999999998</v>
      </c>
      <c r="I607" s="21">
        <f t="shared" si="78"/>
        <v>9338.3449999999993</v>
      </c>
      <c r="J607" s="21">
        <f t="shared" si="78"/>
        <v>9338.3449999999993</v>
      </c>
    </row>
    <row r="608" spans="1:10" ht="84">
      <c r="A608" s="6"/>
      <c r="B608" s="6">
        <v>675</v>
      </c>
      <c r="C608" s="7">
        <v>11</v>
      </c>
      <c r="D608" s="7" t="s">
        <v>420</v>
      </c>
      <c r="E608" s="7" t="s">
        <v>288</v>
      </c>
      <c r="F608" s="6"/>
      <c r="G608" s="49" t="s">
        <v>289</v>
      </c>
      <c r="H608" s="21">
        <f t="shared" si="78"/>
        <v>9464.1509999999998</v>
      </c>
      <c r="I608" s="21">
        <f t="shared" si="78"/>
        <v>9338.3449999999993</v>
      </c>
      <c r="J608" s="21">
        <f t="shared" si="78"/>
        <v>9338.3449999999993</v>
      </c>
    </row>
    <row r="609" spans="1:12" ht="60">
      <c r="A609" s="6"/>
      <c r="B609" s="6">
        <v>675</v>
      </c>
      <c r="C609" s="7">
        <v>11</v>
      </c>
      <c r="D609" s="7" t="s">
        <v>420</v>
      </c>
      <c r="E609" s="7" t="s">
        <v>288</v>
      </c>
      <c r="F609" s="37" t="s">
        <v>461</v>
      </c>
      <c r="G609" s="24" t="s">
        <v>462</v>
      </c>
      <c r="H609" s="21">
        <v>9464.1509999999998</v>
      </c>
      <c r="I609" s="21">
        <v>9338.3449999999993</v>
      </c>
      <c r="J609" s="21">
        <v>9338.3449999999993</v>
      </c>
    </row>
    <row r="610" spans="1:12" ht="72">
      <c r="A610" s="6"/>
      <c r="B610" s="6">
        <v>675</v>
      </c>
      <c r="C610" s="15">
        <v>11</v>
      </c>
      <c r="D610" s="15" t="s">
        <v>420</v>
      </c>
      <c r="E610" s="15" t="s">
        <v>109</v>
      </c>
      <c r="F610" s="18"/>
      <c r="G610" s="19" t="s">
        <v>110</v>
      </c>
      <c r="H610" s="20">
        <f t="shared" ref="H610:J613" si="79">H611</f>
        <v>153.18899999999999</v>
      </c>
      <c r="I610" s="20">
        <f t="shared" si="79"/>
        <v>0</v>
      </c>
      <c r="J610" s="20">
        <f t="shared" si="79"/>
        <v>0</v>
      </c>
    </row>
    <row r="611" spans="1:12" ht="60">
      <c r="A611" s="6"/>
      <c r="B611" s="6">
        <v>675</v>
      </c>
      <c r="C611" s="7">
        <v>11</v>
      </c>
      <c r="D611" s="7" t="s">
        <v>420</v>
      </c>
      <c r="E611" s="7" t="s">
        <v>111</v>
      </c>
      <c r="F611" s="6"/>
      <c r="G611" s="5" t="s">
        <v>112</v>
      </c>
      <c r="H611" s="21">
        <f t="shared" si="79"/>
        <v>153.18899999999999</v>
      </c>
      <c r="I611" s="21">
        <f t="shared" si="79"/>
        <v>0</v>
      </c>
      <c r="J611" s="21">
        <f t="shared" si="79"/>
        <v>0</v>
      </c>
    </row>
    <row r="612" spans="1:12" ht="36">
      <c r="A612" s="6"/>
      <c r="B612" s="6">
        <v>675</v>
      </c>
      <c r="C612" s="7">
        <v>11</v>
      </c>
      <c r="D612" s="7" t="s">
        <v>420</v>
      </c>
      <c r="E612" s="7" t="s">
        <v>131</v>
      </c>
      <c r="F612" s="6"/>
      <c r="G612" s="5" t="s">
        <v>290</v>
      </c>
      <c r="H612" s="21">
        <f>H613</f>
        <v>153.18899999999999</v>
      </c>
      <c r="I612" s="21">
        <f t="shared" si="79"/>
        <v>0</v>
      </c>
      <c r="J612" s="21">
        <f t="shared" si="79"/>
        <v>0</v>
      </c>
    </row>
    <row r="613" spans="1:12" ht="144">
      <c r="A613" s="6"/>
      <c r="B613" s="6">
        <v>675</v>
      </c>
      <c r="C613" s="7">
        <v>11</v>
      </c>
      <c r="D613" s="7" t="s">
        <v>420</v>
      </c>
      <c r="E613" s="7" t="s">
        <v>133</v>
      </c>
      <c r="F613" s="6"/>
      <c r="G613" s="49" t="s">
        <v>134</v>
      </c>
      <c r="H613" s="21">
        <f t="shared" si="79"/>
        <v>153.18899999999999</v>
      </c>
      <c r="I613" s="21">
        <f t="shared" si="79"/>
        <v>0</v>
      </c>
      <c r="J613" s="21">
        <f t="shared" si="79"/>
        <v>0</v>
      </c>
    </row>
    <row r="614" spans="1:12" ht="60">
      <c r="A614" s="6"/>
      <c r="B614" s="6">
        <v>675</v>
      </c>
      <c r="C614" s="7">
        <v>11</v>
      </c>
      <c r="D614" s="7" t="s">
        <v>420</v>
      </c>
      <c r="E614" s="7" t="s">
        <v>133</v>
      </c>
      <c r="F614" s="23" t="s">
        <v>461</v>
      </c>
      <c r="G614" s="24" t="s">
        <v>462</v>
      </c>
      <c r="H614" s="21">
        <v>153.18899999999999</v>
      </c>
      <c r="I614" s="21">
        <v>0</v>
      </c>
      <c r="J614" s="21">
        <v>0</v>
      </c>
    </row>
    <row r="615" spans="1:12" ht="60">
      <c r="A615" s="10">
        <v>6</v>
      </c>
      <c r="B615" s="10">
        <v>743</v>
      </c>
      <c r="C615" s="10"/>
      <c r="D615" s="10"/>
      <c r="E615" s="50"/>
      <c r="F615" s="45"/>
      <c r="G615" s="46" t="s">
        <v>291</v>
      </c>
      <c r="H615" s="12">
        <f>H616+H626+H636+H687+H783</f>
        <v>694170.745</v>
      </c>
      <c r="I615" s="12">
        <f>I616+I626+I636+I687+I783</f>
        <v>600797.27600000007</v>
      </c>
      <c r="J615" s="12">
        <f>J616+J626+J636+J687+J783</f>
        <v>590386.42000000004</v>
      </c>
      <c r="L615" s="13">
        <f>H615-K615</f>
        <v>694170.745</v>
      </c>
    </row>
    <row r="616" spans="1:12" ht="24">
      <c r="A616" s="10"/>
      <c r="B616" s="6">
        <v>743</v>
      </c>
      <c r="C616" s="44" t="s">
        <v>401</v>
      </c>
      <c r="D616" s="44" t="s">
        <v>402</v>
      </c>
      <c r="E616" s="7"/>
      <c r="F616" s="7"/>
      <c r="G616" s="11" t="s">
        <v>403</v>
      </c>
      <c r="H616" s="12">
        <f>H617</f>
        <v>19893.911</v>
      </c>
      <c r="I616" s="12">
        <f t="shared" ref="I616:J619" si="80">I617</f>
        <v>19893.911</v>
      </c>
      <c r="J616" s="12">
        <f t="shared" si="80"/>
        <v>19893.911</v>
      </c>
    </row>
    <row r="617" spans="1:12" ht="36">
      <c r="A617" s="10"/>
      <c r="B617" s="6">
        <v>743</v>
      </c>
      <c r="C617" s="27" t="s">
        <v>401</v>
      </c>
      <c r="D617" s="27" t="s">
        <v>447</v>
      </c>
      <c r="E617" s="14"/>
      <c r="F617" s="27"/>
      <c r="G617" s="16" t="s">
        <v>448</v>
      </c>
      <c r="H617" s="17">
        <f>H618</f>
        <v>19893.911</v>
      </c>
      <c r="I617" s="17">
        <f t="shared" si="80"/>
        <v>19893.911</v>
      </c>
      <c r="J617" s="17">
        <f t="shared" si="80"/>
        <v>19893.911</v>
      </c>
    </row>
    <row r="618" spans="1:12" ht="72">
      <c r="A618" s="6"/>
      <c r="B618" s="6">
        <v>743</v>
      </c>
      <c r="C618" s="18" t="s">
        <v>401</v>
      </c>
      <c r="D618" s="18" t="s">
        <v>447</v>
      </c>
      <c r="E618" s="38" t="s">
        <v>473</v>
      </c>
      <c r="F618" s="18"/>
      <c r="G618" s="39" t="s">
        <v>474</v>
      </c>
      <c r="H618" s="20">
        <f>H619</f>
        <v>19893.911</v>
      </c>
      <c r="I618" s="20">
        <f t="shared" si="80"/>
        <v>19893.911</v>
      </c>
      <c r="J618" s="20">
        <f t="shared" si="80"/>
        <v>19893.911</v>
      </c>
    </row>
    <row r="619" spans="1:12" ht="24">
      <c r="A619" s="6"/>
      <c r="B619" s="6">
        <v>743</v>
      </c>
      <c r="C619" s="6" t="s">
        <v>401</v>
      </c>
      <c r="D619" s="6" t="s">
        <v>447</v>
      </c>
      <c r="E619" s="40" t="s">
        <v>475</v>
      </c>
      <c r="F619" s="41"/>
      <c r="G619" s="31" t="s">
        <v>409</v>
      </c>
      <c r="H619" s="42">
        <f>H620</f>
        <v>19893.911</v>
      </c>
      <c r="I619" s="42">
        <f t="shared" si="80"/>
        <v>19893.911</v>
      </c>
      <c r="J619" s="42">
        <f t="shared" si="80"/>
        <v>19893.911</v>
      </c>
    </row>
    <row r="620" spans="1:12" ht="36">
      <c r="A620" s="6"/>
      <c r="B620" s="6">
        <v>743</v>
      </c>
      <c r="C620" s="6" t="s">
        <v>401</v>
      </c>
      <c r="D620" s="6" t="s">
        <v>447</v>
      </c>
      <c r="E620" s="40" t="s">
        <v>476</v>
      </c>
      <c r="F620" s="41"/>
      <c r="G620" s="31" t="s">
        <v>411</v>
      </c>
      <c r="H620" s="42">
        <f>H621+H624</f>
        <v>19893.911</v>
      </c>
      <c r="I620" s="42">
        <f>I621+I624</f>
        <v>19893.911</v>
      </c>
      <c r="J620" s="42">
        <f>J621+J624</f>
        <v>19893.911</v>
      </c>
    </row>
    <row r="621" spans="1:12" ht="84">
      <c r="A621" s="6"/>
      <c r="B621" s="6">
        <v>743</v>
      </c>
      <c r="C621" s="6" t="s">
        <v>401</v>
      </c>
      <c r="D621" s="6" t="s">
        <v>447</v>
      </c>
      <c r="E621" s="40" t="s">
        <v>477</v>
      </c>
      <c r="F621" s="6"/>
      <c r="G621" s="43" t="s">
        <v>478</v>
      </c>
      <c r="H621" s="21">
        <f>H622+H623</f>
        <v>12144.406999999999</v>
      </c>
      <c r="I621" s="21">
        <f>I622+I623</f>
        <v>12144.406999999999</v>
      </c>
      <c r="J621" s="21">
        <f>J622+J623</f>
        <v>12144.406999999999</v>
      </c>
    </row>
    <row r="622" spans="1:12" ht="132">
      <c r="A622" s="6"/>
      <c r="B622" s="6">
        <v>743</v>
      </c>
      <c r="C622" s="6" t="s">
        <v>401</v>
      </c>
      <c r="D622" s="6" t="s">
        <v>447</v>
      </c>
      <c r="E622" s="40" t="s">
        <v>477</v>
      </c>
      <c r="F622" s="23" t="s">
        <v>414</v>
      </c>
      <c r="G622" s="24" t="s">
        <v>415</v>
      </c>
      <c r="H622" s="21">
        <v>12029.043</v>
      </c>
      <c r="I622" s="21">
        <v>12029.043</v>
      </c>
      <c r="J622" s="21">
        <v>12029.043</v>
      </c>
    </row>
    <row r="623" spans="1:12" ht="48">
      <c r="A623" s="6"/>
      <c r="B623" s="6">
        <v>743</v>
      </c>
      <c r="C623" s="6" t="s">
        <v>401</v>
      </c>
      <c r="D623" s="6" t="s">
        <v>447</v>
      </c>
      <c r="E623" s="40" t="s">
        <v>477</v>
      </c>
      <c r="F623" s="23" t="s">
        <v>422</v>
      </c>
      <c r="G623" s="24" t="s">
        <v>423</v>
      </c>
      <c r="H623" s="21">
        <v>115.364</v>
      </c>
      <c r="I623" s="21">
        <v>115.364</v>
      </c>
      <c r="J623" s="21">
        <v>115.364</v>
      </c>
    </row>
    <row r="624" spans="1:12" ht="84">
      <c r="A624" s="6"/>
      <c r="B624" s="6">
        <v>743</v>
      </c>
      <c r="C624" s="6" t="s">
        <v>401</v>
      </c>
      <c r="D624" s="6" t="s">
        <v>447</v>
      </c>
      <c r="E624" s="7" t="s">
        <v>479</v>
      </c>
      <c r="F624" s="25"/>
      <c r="G624" s="26" t="s">
        <v>430</v>
      </c>
      <c r="H624" s="21">
        <f>H625</f>
        <v>7749.5039999999999</v>
      </c>
      <c r="I624" s="21">
        <f>I625</f>
        <v>7749.5039999999999</v>
      </c>
      <c r="J624" s="21">
        <f>J625</f>
        <v>7749.5039999999999</v>
      </c>
    </row>
    <row r="625" spans="1:12" ht="132">
      <c r="A625" s="6"/>
      <c r="B625" s="6">
        <v>743</v>
      </c>
      <c r="C625" s="6" t="s">
        <v>401</v>
      </c>
      <c r="D625" s="6" t="s">
        <v>447</v>
      </c>
      <c r="E625" s="7" t="s">
        <v>479</v>
      </c>
      <c r="F625" s="23" t="s">
        <v>414</v>
      </c>
      <c r="G625" s="24" t="s">
        <v>415</v>
      </c>
      <c r="H625" s="21">
        <v>7749.5039999999999</v>
      </c>
      <c r="I625" s="21">
        <v>7749.5039999999999</v>
      </c>
      <c r="J625" s="21">
        <v>7749.5039999999999</v>
      </c>
    </row>
    <row r="626" spans="1:12" ht="48">
      <c r="A626" s="6"/>
      <c r="B626" s="6">
        <v>743</v>
      </c>
      <c r="C626" s="44" t="s">
        <v>420</v>
      </c>
      <c r="D626" s="44" t="s">
        <v>402</v>
      </c>
      <c r="E626" s="44"/>
      <c r="F626" s="44"/>
      <c r="G626" s="11" t="s">
        <v>484</v>
      </c>
      <c r="H626" s="12">
        <f t="shared" ref="H626:J629" si="81">H627</f>
        <v>10888.304</v>
      </c>
      <c r="I626" s="12">
        <f t="shared" si="81"/>
        <v>8412.7720000000008</v>
      </c>
      <c r="J626" s="12">
        <f t="shared" si="81"/>
        <v>8412.7720000000008</v>
      </c>
    </row>
    <row r="627" spans="1:12" ht="84">
      <c r="A627" s="6"/>
      <c r="B627" s="6">
        <v>743</v>
      </c>
      <c r="C627" s="27" t="s">
        <v>420</v>
      </c>
      <c r="D627" s="27">
        <v>10</v>
      </c>
      <c r="E627" s="14"/>
      <c r="F627" s="27"/>
      <c r="G627" s="16" t="s">
        <v>488</v>
      </c>
      <c r="H627" s="12">
        <f t="shared" si="81"/>
        <v>10888.304</v>
      </c>
      <c r="I627" s="12">
        <f t="shared" si="81"/>
        <v>8412.7720000000008</v>
      </c>
      <c r="J627" s="12">
        <f t="shared" si="81"/>
        <v>8412.7720000000008</v>
      </c>
    </row>
    <row r="628" spans="1:12" ht="84">
      <c r="A628" s="6"/>
      <c r="B628" s="6">
        <v>743</v>
      </c>
      <c r="C628" s="18" t="s">
        <v>420</v>
      </c>
      <c r="D628" s="18">
        <v>10</v>
      </c>
      <c r="E628" s="15" t="s">
        <v>489</v>
      </c>
      <c r="F628" s="18"/>
      <c r="G628" s="19" t="s">
        <v>490</v>
      </c>
      <c r="H628" s="21">
        <f t="shared" si="81"/>
        <v>10888.304</v>
      </c>
      <c r="I628" s="21">
        <f t="shared" si="81"/>
        <v>8412.7720000000008</v>
      </c>
      <c r="J628" s="21">
        <f t="shared" si="81"/>
        <v>8412.7720000000008</v>
      </c>
    </row>
    <row r="629" spans="1:12" ht="96">
      <c r="A629" s="6"/>
      <c r="B629" s="6">
        <v>743</v>
      </c>
      <c r="C629" s="6" t="s">
        <v>420</v>
      </c>
      <c r="D629" s="6">
        <v>10</v>
      </c>
      <c r="E629" s="7" t="s">
        <v>491</v>
      </c>
      <c r="F629" s="6"/>
      <c r="G629" s="5" t="s">
        <v>492</v>
      </c>
      <c r="H629" s="21">
        <f t="shared" si="81"/>
        <v>10888.304</v>
      </c>
      <c r="I629" s="21">
        <f t="shared" si="81"/>
        <v>8412.7720000000008</v>
      </c>
      <c r="J629" s="21">
        <f t="shared" si="81"/>
        <v>8412.7720000000008</v>
      </c>
    </row>
    <row r="630" spans="1:12" ht="72">
      <c r="A630" s="6"/>
      <c r="B630" s="6">
        <v>743</v>
      </c>
      <c r="C630" s="6" t="s">
        <v>420</v>
      </c>
      <c r="D630" s="6">
        <v>10</v>
      </c>
      <c r="E630" s="7" t="s">
        <v>493</v>
      </c>
      <c r="F630" s="6"/>
      <c r="G630" s="5" t="s">
        <v>494</v>
      </c>
      <c r="H630" s="21">
        <f>H631+H634</f>
        <v>10888.304</v>
      </c>
      <c r="I630" s="21">
        <f>I631+I634</f>
        <v>8412.7720000000008</v>
      </c>
      <c r="J630" s="21">
        <f>J631+J634</f>
        <v>8412.7720000000008</v>
      </c>
    </row>
    <row r="631" spans="1:12" ht="72">
      <c r="A631" s="6"/>
      <c r="B631" s="6">
        <v>743</v>
      </c>
      <c r="C631" s="6" t="s">
        <v>420</v>
      </c>
      <c r="D631" s="6">
        <v>10</v>
      </c>
      <c r="E631" s="7" t="s">
        <v>497</v>
      </c>
      <c r="F631" s="6"/>
      <c r="G631" s="5" t="s">
        <v>498</v>
      </c>
      <c r="H631" s="21">
        <f>H632+H633</f>
        <v>10573.710999999999</v>
      </c>
      <c r="I631" s="21">
        <f>I632+I633</f>
        <v>8098.1790000000001</v>
      </c>
      <c r="J631" s="21">
        <f>J632+J633</f>
        <v>8098.1790000000001</v>
      </c>
    </row>
    <row r="632" spans="1:12" ht="48">
      <c r="A632" s="6"/>
      <c r="B632" s="6">
        <v>743</v>
      </c>
      <c r="C632" s="6" t="s">
        <v>420</v>
      </c>
      <c r="D632" s="6">
        <v>10</v>
      </c>
      <c r="E632" s="7" t="s">
        <v>497</v>
      </c>
      <c r="F632" s="23" t="s">
        <v>422</v>
      </c>
      <c r="G632" s="24" t="s">
        <v>423</v>
      </c>
      <c r="H632" s="21">
        <v>9934.4110000000001</v>
      </c>
      <c r="I632" s="21">
        <v>7758.1790000000001</v>
      </c>
      <c r="J632" s="21">
        <v>7758.1790000000001</v>
      </c>
    </row>
    <row r="633" spans="1:12" ht="60">
      <c r="A633" s="6"/>
      <c r="B633" s="6">
        <v>743</v>
      </c>
      <c r="C633" s="6" t="s">
        <v>420</v>
      </c>
      <c r="D633" s="6">
        <v>10</v>
      </c>
      <c r="E633" s="7" t="s">
        <v>497</v>
      </c>
      <c r="F633" s="37" t="s">
        <v>461</v>
      </c>
      <c r="G633" s="24" t="s">
        <v>462</v>
      </c>
      <c r="H633" s="21">
        <v>639.29999999999995</v>
      </c>
      <c r="I633" s="21">
        <v>340</v>
      </c>
      <c r="J633" s="21">
        <v>340</v>
      </c>
    </row>
    <row r="634" spans="1:12" ht="60">
      <c r="A634" s="6"/>
      <c r="B634" s="6">
        <v>743</v>
      </c>
      <c r="C634" s="6" t="s">
        <v>420</v>
      </c>
      <c r="D634" s="6">
        <v>10</v>
      </c>
      <c r="E634" s="7" t="s">
        <v>499</v>
      </c>
      <c r="F634" s="6"/>
      <c r="G634" s="5" t="s">
        <v>500</v>
      </c>
      <c r="H634" s="21">
        <f>H635</f>
        <v>314.59300000000002</v>
      </c>
      <c r="I634" s="21">
        <f>I635</f>
        <v>314.59300000000002</v>
      </c>
      <c r="J634" s="21">
        <f>J635</f>
        <v>314.59300000000002</v>
      </c>
      <c r="K634" s="21">
        <f>K635</f>
        <v>0</v>
      </c>
      <c r="L634" s="21">
        <f>L635</f>
        <v>0</v>
      </c>
    </row>
    <row r="635" spans="1:12" ht="48">
      <c r="A635" s="6"/>
      <c r="B635" s="6">
        <v>743</v>
      </c>
      <c r="C635" s="6" t="s">
        <v>420</v>
      </c>
      <c r="D635" s="6">
        <v>10</v>
      </c>
      <c r="E635" s="7" t="s">
        <v>499</v>
      </c>
      <c r="F635" s="23" t="s">
        <v>422</v>
      </c>
      <c r="G635" s="24" t="s">
        <v>423</v>
      </c>
      <c r="H635" s="21">
        <v>314.59300000000002</v>
      </c>
      <c r="I635" s="21">
        <v>314.59300000000002</v>
      </c>
      <c r="J635" s="21">
        <v>314.59300000000002</v>
      </c>
    </row>
    <row r="636" spans="1:12">
      <c r="A636" s="6"/>
      <c r="B636" s="6">
        <v>743</v>
      </c>
      <c r="C636" s="10" t="s">
        <v>425</v>
      </c>
      <c r="D636" s="10" t="s">
        <v>402</v>
      </c>
      <c r="E636" s="44"/>
      <c r="F636" s="6"/>
      <c r="G636" s="11" t="s">
        <v>507</v>
      </c>
      <c r="H636" s="12">
        <f>H637+H647</f>
        <v>298570.90700000001</v>
      </c>
      <c r="I636" s="12">
        <f>I637+I647</f>
        <v>282371.66699999996</v>
      </c>
      <c r="J636" s="12">
        <f>J637+J647</f>
        <v>289943.04300000001</v>
      </c>
    </row>
    <row r="637" spans="1:12">
      <c r="A637" s="6"/>
      <c r="B637" s="6">
        <v>743</v>
      </c>
      <c r="C637" s="27" t="s">
        <v>425</v>
      </c>
      <c r="D637" s="27" t="s">
        <v>508</v>
      </c>
      <c r="E637" s="14"/>
      <c r="F637" s="27"/>
      <c r="G637" s="16" t="s">
        <v>509</v>
      </c>
      <c r="H637" s="17">
        <f t="shared" ref="H637:J639" si="82">H638</f>
        <v>5779.9610000000002</v>
      </c>
      <c r="I637" s="17">
        <f t="shared" si="82"/>
        <v>5822.5609999999997</v>
      </c>
      <c r="J637" s="17">
        <f t="shared" si="82"/>
        <v>5755.2609999999995</v>
      </c>
    </row>
    <row r="638" spans="1:12" ht="84">
      <c r="A638" s="6"/>
      <c r="B638" s="6">
        <v>743</v>
      </c>
      <c r="C638" s="18" t="s">
        <v>425</v>
      </c>
      <c r="D638" s="18" t="s">
        <v>508</v>
      </c>
      <c r="E638" s="15" t="s">
        <v>510</v>
      </c>
      <c r="F638" s="18"/>
      <c r="G638" s="19" t="s">
        <v>511</v>
      </c>
      <c r="H638" s="20">
        <f t="shared" si="82"/>
        <v>5779.9610000000002</v>
      </c>
      <c r="I638" s="20">
        <f t="shared" si="82"/>
        <v>5822.5609999999997</v>
      </c>
      <c r="J638" s="20">
        <f t="shared" si="82"/>
        <v>5755.2609999999995</v>
      </c>
    </row>
    <row r="639" spans="1:12" ht="60">
      <c r="A639" s="6"/>
      <c r="B639" s="6">
        <v>743</v>
      </c>
      <c r="C639" s="6" t="s">
        <v>425</v>
      </c>
      <c r="D639" s="6" t="s">
        <v>508</v>
      </c>
      <c r="E639" s="7" t="s">
        <v>512</v>
      </c>
      <c r="F639" s="6"/>
      <c r="G639" s="5" t="s">
        <v>513</v>
      </c>
      <c r="H639" s="21">
        <f>H640</f>
        <v>5779.9610000000002</v>
      </c>
      <c r="I639" s="21">
        <f t="shared" si="82"/>
        <v>5822.5609999999997</v>
      </c>
      <c r="J639" s="21">
        <f t="shared" si="82"/>
        <v>5755.2609999999995</v>
      </c>
    </row>
    <row r="640" spans="1:12" ht="60">
      <c r="A640" s="6"/>
      <c r="B640" s="6">
        <v>743</v>
      </c>
      <c r="C640" s="6" t="s">
        <v>425</v>
      </c>
      <c r="D640" s="6" t="s">
        <v>508</v>
      </c>
      <c r="E640" s="7" t="s">
        <v>514</v>
      </c>
      <c r="F640" s="6"/>
      <c r="G640" s="5" t="s">
        <v>515</v>
      </c>
      <c r="H640" s="21">
        <f>H643+H641+H645</f>
        <v>5779.9610000000002</v>
      </c>
      <c r="I640" s="21">
        <f>I643+I641+I645</f>
        <v>5822.5609999999997</v>
      </c>
      <c r="J640" s="21">
        <f>J643+J641+J645</f>
        <v>5755.2609999999995</v>
      </c>
    </row>
    <row r="641" spans="1:12" ht="72">
      <c r="A641" s="6"/>
      <c r="B641" s="6">
        <v>743</v>
      </c>
      <c r="C641" s="6" t="s">
        <v>425</v>
      </c>
      <c r="D641" s="6" t="s">
        <v>508</v>
      </c>
      <c r="E641" s="7" t="s">
        <v>516</v>
      </c>
      <c r="F641" s="6"/>
      <c r="G641" s="5" t="s">
        <v>517</v>
      </c>
      <c r="H641" s="21">
        <f>H642</f>
        <v>990.1</v>
      </c>
      <c r="I641" s="21">
        <f>I642</f>
        <v>1032.7</v>
      </c>
      <c r="J641" s="21">
        <f>J642</f>
        <v>965.4</v>
      </c>
    </row>
    <row r="642" spans="1:12" ht="48">
      <c r="A642" s="6"/>
      <c r="B642" s="6">
        <v>743</v>
      </c>
      <c r="C642" s="6" t="s">
        <v>425</v>
      </c>
      <c r="D642" s="6" t="s">
        <v>508</v>
      </c>
      <c r="E642" s="7" t="s">
        <v>516</v>
      </c>
      <c r="F642" s="23" t="s">
        <v>422</v>
      </c>
      <c r="G642" s="24" t="s">
        <v>423</v>
      </c>
      <c r="H642" s="21">
        <v>990.1</v>
      </c>
      <c r="I642" s="21">
        <v>1032.7</v>
      </c>
      <c r="J642" s="21">
        <v>965.4</v>
      </c>
    </row>
    <row r="643" spans="1:12" ht="96">
      <c r="A643" s="6"/>
      <c r="B643" s="6">
        <v>743</v>
      </c>
      <c r="C643" s="6" t="s">
        <v>425</v>
      </c>
      <c r="D643" s="6" t="s">
        <v>508</v>
      </c>
      <c r="E643" s="7" t="s">
        <v>518</v>
      </c>
      <c r="F643" s="6"/>
      <c r="G643" s="5" t="s">
        <v>519</v>
      </c>
      <c r="H643" s="21">
        <f t="shared" ref="H643:J645" si="83">H644</f>
        <v>330.03300000000002</v>
      </c>
      <c r="I643" s="21">
        <f t="shared" si="83"/>
        <v>344.233</v>
      </c>
      <c r="J643" s="21">
        <f t="shared" si="83"/>
        <v>321.8</v>
      </c>
    </row>
    <row r="644" spans="1:12" ht="48">
      <c r="A644" s="6"/>
      <c r="B644" s="6">
        <v>743</v>
      </c>
      <c r="C644" s="6" t="s">
        <v>425</v>
      </c>
      <c r="D644" s="6" t="s">
        <v>508</v>
      </c>
      <c r="E644" s="7" t="s">
        <v>518</v>
      </c>
      <c r="F644" s="23" t="s">
        <v>422</v>
      </c>
      <c r="G644" s="24" t="s">
        <v>423</v>
      </c>
      <c r="H644" s="21">
        <v>330.03300000000002</v>
      </c>
      <c r="I644" s="21">
        <v>344.233</v>
      </c>
      <c r="J644" s="21">
        <v>321.8</v>
      </c>
    </row>
    <row r="645" spans="1:12" ht="72">
      <c r="A645" s="6"/>
      <c r="B645" s="6">
        <v>743</v>
      </c>
      <c r="C645" s="6" t="s">
        <v>425</v>
      </c>
      <c r="D645" s="6" t="s">
        <v>508</v>
      </c>
      <c r="E645" s="7" t="s">
        <v>520</v>
      </c>
      <c r="F645" s="6"/>
      <c r="G645" s="5" t="s">
        <v>521</v>
      </c>
      <c r="H645" s="21">
        <f t="shared" si="83"/>
        <v>4459.8280000000004</v>
      </c>
      <c r="I645" s="21">
        <f t="shared" si="83"/>
        <v>4445.6279999999997</v>
      </c>
      <c r="J645" s="21">
        <f t="shared" si="83"/>
        <v>4468.0609999999997</v>
      </c>
    </row>
    <row r="646" spans="1:12" ht="48">
      <c r="A646" s="6"/>
      <c r="B646" s="6">
        <v>743</v>
      </c>
      <c r="C646" s="6" t="s">
        <v>425</v>
      </c>
      <c r="D646" s="6" t="s">
        <v>508</v>
      </c>
      <c r="E646" s="7" t="s">
        <v>520</v>
      </c>
      <c r="F646" s="23" t="s">
        <v>422</v>
      </c>
      <c r="G646" s="24" t="s">
        <v>423</v>
      </c>
      <c r="H646" s="21">
        <v>4459.8280000000004</v>
      </c>
      <c r="I646" s="21">
        <v>4445.6279999999997</v>
      </c>
      <c r="J646" s="21">
        <v>4468.0609999999997</v>
      </c>
    </row>
    <row r="647" spans="1:12" ht="24">
      <c r="A647" s="6"/>
      <c r="B647" s="6">
        <v>743</v>
      </c>
      <c r="C647" s="27" t="s">
        <v>425</v>
      </c>
      <c r="D647" s="27" t="s">
        <v>522</v>
      </c>
      <c r="E647" s="14"/>
      <c r="F647" s="27"/>
      <c r="G647" s="16" t="s">
        <v>523</v>
      </c>
      <c r="H647" s="17">
        <f>H648</f>
        <v>292790.946</v>
      </c>
      <c r="I647" s="17">
        <f t="shared" ref="I647:J647" si="84">I648</f>
        <v>276549.10599999997</v>
      </c>
      <c r="J647" s="17">
        <f t="shared" si="84"/>
        <v>284187.78200000001</v>
      </c>
    </row>
    <row r="648" spans="1:12" ht="84">
      <c r="A648" s="6"/>
      <c r="B648" s="6">
        <v>743</v>
      </c>
      <c r="C648" s="18" t="s">
        <v>425</v>
      </c>
      <c r="D648" s="18" t="s">
        <v>522</v>
      </c>
      <c r="E648" s="15" t="s">
        <v>510</v>
      </c>
      <c r="F648" s="18"/>
      <c r="G648" s="19" t="s">
        <v>511</v>
      </c>
      <c r="H648" s="20">
        <f>H649</f>
        <v>292790.946</v>
      </c>
      <c r="I648" s="20">
        <f>I649</f>
        <v>276549.10599999997</v>
      </c>
      <c r="J648" s="20">
        <f>J649</f>
        <v>284187.78200000001</v>
      </c>
    </row>
    <row r="649" spans="1:12" ht="60">
      <c r="A649" s="6"/>
      <c r="B649" s="6">
        <v>743</v>
      </c>
      <c r="C649" s="6" t="s">
        <v>425</v>
      </c>
      <c r="D649" s="6" t="s">
        <v>522</v>
      </c>
      <c r="E649" s="7" t="s">
        <v>512</v>
      </c>
      <c r="F649" s="6"/>
      <c r="G649" s="5" t="s">
        <v>524</v>
      </c>
      <c r="H649" s="21">
        <f>H650+H660+H667+H674+H681+H684</f>
        <v>292790.946</v>
      </c>
      <c r="I649" s="21">
        <f>I650+I660+I667+I674+I681+I684</f>
        <v>276549.10599999997</v>
      </c>
      <c r="J649" s="21">
        <f>J650+J660+J667+J674+J681+J684</f>
        <v>284187.78200000001</v>
      </c>
      <c r="K649" s="21">
        <f>K650+K660+K667+K674+K681+K684</f>
        <v>0</v>
      </c>
      <c r="L649" s="21">
        <f>L650+L660+L667+L674+L681+L684</f>
        <v>0</v>
      </c>
    </row>
    <row r="650" spans="1:12" ht="60">
      <c r="A650" s="6"/>
      <c r="B650" s="6">
        <v>743</v>
      </c>
      <c r="C650" s="6" t="s">
        <v>425</v>
      </c>
      <c r="D650" s="6" t="s">
        <v>522</v>
      </c>
      <c r="E650" s="7" t="s">
        <v>525</v>
      </c>
      <c r="F650" s="6"/>
      <c r="G650" s="5" t="s">
        <v>526</v>
      </c>
      <c r="H650" s="21">
        <f>H651+H653+H656+H658</f>
        <v>157340.33799999999</v>
      </c>
      <c r="I650" s="21">
        <f>I651+I653+I656+I658</f>
        <v>94376.40400000001</v>
      </c>
      <c r="J650" s="21">
        <f>J651+J653+J656+J658</f>
        <v>94950.161999999997</v>
      </c>
    </row>
    <row r="651" spans="1:12" ht="132">
      <c r="A651" s="6"/>
      <c r="B651" s="6">
        <v>743</v>
      </c>
      <c r="C651" s="6" t="s">
        <v>425</v>
      </c>
      <c r="D651" s="6" t="s">
        <v>522</v>
      </c>
      <c r="E651" s="34" t="s">
        <v>339</v>
      </c>
      <c r="F651" s="35"/>
      <c r="G651" s="35" t="s">
        <v>527</v>
      </c>
      <c r="H651" s="21">
        <f>H652</f>
        <v>14532.3</v>
      </c>
      <c r="I651" s="21">
        <f>I652</f>
        <v>15099.1</v>
      </c>
      <c r="J651" s="21">
        <f>J652</f>
        <v>15672.9</v>
      </c>
    </row>
    <row r="652" spans="1:12" ht="48">
      <c r="A652" s="6"/>
      <c r="B652" s="6">
        <v>743</v>
      </c>
      <c r="C652" s="6" t="s">
        <v>425</v>
      </c>
      <c r="D652" s="6" t="s">
        <v>522</v>
      </c>
      <c r="E652" s="34" t="s">
        <v>339</v>
      </c>
      <c r="F652" s="23" t="s">
        <v>422</v>
      </c>
      <c r="G652" s="24" t="s">
        <v>423</v>
      </c>
      <c r="H652" s="21">
        <v>14532.3</v>
      </c>
      <c r="I652" s="21">
        <v>15099.1</v>
      </c>
      <c r="J652" s="21">
        <v>15672.9</v>
      </c>
    </row>
    <row r="653" spans="1:12" ht="96">
      <c r="A653" s="6"/>
      <c r="B653" s="6">
        <v>743</v>
      </c>
      <c r="C653" s="6" t="s">
        <v>425</v>
      </c>
      <c r="D653" s="6" t="s">
        <v>522</v>
      </c>
      <c r="E653" s="34" t="s">
        <v>340</v>
      </c>
      <c r="F653" s="6"/>
      <c r="G653" s="5" t="s">
        <v>528</v>
      </c>
      <c r="H653" s="21">
        <f>H654+H655</f>
        <v>128450.49100000001</v>
      </c>
      <c r="I653" s="21">
        <f>I654+I655</f>
        <v>79277.304000000004</v>
      </c>
      <c r="J653" s="21">
        <f>J654+J655</f>
        <v>79277.262000000002</v>
      </c>
    </row>
    <row r="654" spans="1:12" ht="48">
      <c r="A654" s="6"/>
      <c r="B654" s="6">
        <v>743</v>
      </c>
      <c r="C654" s="6" t="s">
        <v>425</v>
      </c>
      <c r="D654" s="6" t="s">
        <v>522</v>
      </c>
      <c r="E654" s="34" t="s">
        <v>340</v>
      </c>
      <c r="F654" s="23" t="s">
        <v>422</v>
      </c>
      <c r="G654" s="24" t="s">
        <v>423</v>
      </c>
      <c r="H654" s="21">
        <v>97777.603000000003</v>
      </c>
      <c r="I654" s="21">
        <v>48604.415999999997</v>
      </c>
      <c r="J654" s="21">
        <v>48604.374000000003</v>
      </c>
    </row>
    <row r="655" spans="1:12" ht="60">
      <c r="A655" s="6"/>
      <c r="B655" s="6">
        <v>743</v>
      </c>
      <c r="C655" s="6" t="s">
        <v>425</v>
      </c>
      <c r="D655" s="6" t="s">
        <v>522</v>
      </c>
      <c r="E655" s="34" t="s">
        <v>340</v>
      </c>
      <c r="F655" s="37" t="s">
        <v>461</v>
      </c>
      <c r="G655" s="24" t="s">
        <v>462</v>
      </c>
      <c r="H655" s="21">
        <v>30672.887999999999</v>
      </c>
      <c r="I655" s="21">
        <v>30672.887999999999</v>
      </c>
      <c r="J655" s="21">
        <v>30672.887999999999</v>
      </c>
    </row>
    <row r="656" spans="1:12" ht="60">
      <c r="A656" s="6"/>
      <c r="B656" s="6">
        <v>743</v>
      </c>
      <c r="C656" s="6" t="s">
        <v>425</v>
      </c>
      <c r="D656" s="6" t="s">
        <v>522</v>
      </c>
      <c r="E656" s="28" t="s">
        <v>369</v>
      </c>
      <c r="F656" s="6"/>
      <c r="G656" s="5" t="s">
        <v>529</v>
      </c>
      <c r="H656" s="21">
        <f>H657</f>
        <v>4862.88</v>
      </c>
      <c r="I656" s="21">
        <f>I657</f>
        <v>0</v>
      </c>
      <c r="J656" s="21">
        <f>J657</f>
        <v>0</v>
      </c>
    </row>
    <row r="657" spans="1:12" ht="48">
      <c r="A657" s="6"/>
      <c r="B657" s="6">
        <v>743</v>
      </c>
      <c r="C657" s="6" t="s">
        <v>425</v>
      </c>
      <c r="D657" s="6" t="s">
        <v>522</v>
      </c>
      <c r="E657" s="28" t="s">
        <v>369</v>
      </c>
      <c r="F657" s="23" t="s">
        <v>422</v>
      </c>
      <c r="G657" s="24" t="s">
        <v>423</v>
      </c>
      <c r="H657" s="21">
        <v>4862.88</v>
      </c>
      <c r="I657" s="21">
        <v>0</v>
      </c>
      <c r="J657" s="21">
        <v>0</v>
      </c>
    </row>
    <row r="658" spans="1:12" ht="24">
      <c r="A658" s="6"/>
      <c r="B658" s="6">
        <v>743</v>
      </c>
      <c r="C658" s="6" t="s">
        <v>425</v>
      </c>
      <c r="D658" s="6" t="s">
        <v>522</v>
      </c>
      <c r="E658" s="28" t="s">
        <v>361</v>
      </c>
      <c r="F658" s="6"/>
      <c r="G658" s="5" t="s">
        <v>530</v>
      </c>
      <c r="H658" s="21">
        <f>H659</f>
        <v>9494.6669999999995</v>
      </c>
      <c r="I658" s="21">
        <f>I659</f>
        <v>0</v>
      </c>
      <c r="J658" s="21">
        <f>J659</f>
        <v>0</v>
      </c>
    </row>
    <row r="659" spans="1:12" ht="48">
      <c r="A659" s="6"/>
      <c r="B659" s="6">
        <v>743</v>
      </c>
      <c r="C659" s="6" t="s">
        <v>425</v>
      </c>
      <c r="D659" s="6" t="s">
        <v>522</v>
      </c>
      <c r="E659" s="28" t="s">
        <v>361</v>
      </c>
      <c r="F659" s="23" t="s">
        <v>422</v>
      </c>
      <c r="G659" s="24" t="s">
        <v>423</v>
      </c>
      <c r="H659" s="21">
        <v>9494.6669999999995</v>
      </c>
      <c r="I659" s="21">
        <v>0</v>
      </c>
      <c r="J659" s="21">
        <v>0</v>
      </c>
    </row>
    <row r="660" spans="1:12" ht="36">
      <c r="A660" s="6"/>
      <c r="B660" s="6">
        <v>743</v>
      </c>
      <c r="C660" s="6" t="s">
        <v>425</v>
      </c>
      <c r="D660" s="6" t="s">
        <v>522</v>
      </c>
      <c r="E660" s="34" t="s">
        <v>531</v>
      </c>
      <c r="F660" s="6"/>
      <c r="G660" s="5" t="s">
        <v>532</v>
      </c>
      <c r="H660" s="21">
        <f>H661+H663+H665</f>
        <v>117621.641</v>
      </c>
      <c r="I660" s="21">
        <f>I661+I663+I665</f>
        <v>148289.59100000001</v>
      </c>
      <c r="J660" s="21">
        <f>J661+J663+J665</f>
        <v>153999.13099999999</v>
      </c>
    </row>
    <row r="661" spans="1:12" ht="60">
      <c r="A661" s="6"/>
      <c r="B661" s="6">
        <v>743</v>
      </c>
      <c r="C661" s="6" t="s">
        <v>425</v>
      </c>
      <c r="D661" s="6" t="s">
        <v>522</v>
      </c>
      <c r="E661" s="34" t="s">
        <v>341</v>
      </c>
      <c r="F661" s="6"/>
      <c r="G661" s="5" t="s">
        <v>533</v>
      </c>
      <c r="H661" s="21">
        <f>H662</f>
        <v>69956.606</v>
      </c>
      <c r="I661" s="21">
        <f>I662</f>
        <v>116184.9</v>
      </c>
      <c r="J661" s="21">
        <f>J662</f>
        <v>120832.3</v>
      </c>
      <c r="K661" s="21">
        <f>K662</f>
        <v>0</v>
      </c>
      <c r="L661" s="21">
        <f>L662</f>
        <v>0</v>
      </c>
    </row>
    <row r="662" spans="1:12" ht="48">
      <c r="A662" s="6"/>
      <c r="B662" s="6">
        <v>743</v>
      </c>
      <c r="C662" s="6" t="s">
        <v>425</v>
      </c>
      <c r="D662" s="6" t="s">
        <v>522</v>
      </c>
      <c r="E662" s="34" t="s">
        <v>341</v>
      </c>
      <c r="F662" s="23" t="s">
        <v>422</v>
      </c>
      <c r="G662" s="24" t="s">
        <v>423</v>
      </c>
      <c r="H662" s="21">
        <v>69956.606</v>
      </c>
      <c r="I662" s="21">
        <v>116184.9</v>
      </c>
      <c r="J662" s="21">
        <v>120832.3</v>
      </c>
    </row>
    <row r="663" spans="1:12" ht="60">
      <c r="A663" s="6"/>
      <c r="B663" s="6">
        <v>743</v>
      </c>
      <c r="C663" s="6" t="s">
        <v>425</v>
      </c>
      <c r="D663" s="6" t="s">
        <v>522</v>
      </c>
      <c r="E663" s="34" t="s">
        <v>342</v>
      </c>
      <c r="F663" s="6"/>
      <c r="G663" s="5" t="s">
        <v>534</v>
      </c>
      <c r="H663" s="21">
        <f>H664</f>
        <v>7772.9570000000003</v>
      </c>
      <c r="I663" s="21">
        <f>I664</f>
        <v>12909.433000000001</v>
      </c>
      <c r="J663" s="21">
        <f>J664</f>
        <v>13425.811</v>
      </c>
    </row>
    <row r="664" spans="1:12" ht="48">
      <c r="A664" s="6"/>
      <c r="B664" s="6">
        <v>743</v>
      </c>
      <c r="C664" s="6" t="s">
        <v>425</v>
      </c>
      <c r="D664" s="6" t="s">
        <v>522</v>
      </c>
      <c r="E664" s="34" t="s">
        <v>342</v>
      </c>
      <c r="F664" s="23" t="s">
        <v>422</v>
      </c>
      <c r="G664" s="24" t="s">
        <v>423</v>
      </c>
      <c r="H664" s="21">
        <v>7772.9570000000003</v>
      </c>
      <c r="I664" s="21">
        <v>12909.433000000001</v>
      </c>
      <c r="J664" s="21">
        <v>13425.811</v>
      </c>
    </row>
    <row r="665" spans="1:12" ht="36">
      <c r="A665" s="6"/>
      <c r="B665" s="6">
        <v>743</v>
      </c>
      <c r="C665" s="6" t="s">
        <v>425</v>
      </c>
      <c r="D665" s="6" t="s">
        <v>522</v>
      </c>
      <c r="E665" s="34" t="s">
        <v>343</v>
      </c>
      <c r="F665" s="6"/>
      <c r="G665" s="5" t="s">
        <v>535</v>
      </c>
      <c r="H665" s="21">
        <f>H666</f>
        <v>39892.078000000001</v>
      </c>
      <c r="I665" s="21">
        <f>I666</f>
        <v>19195.258000000002</v>
      </c>
      <c r="J665" s="21">
        <f>J666</f>
        <v>19741.02</v>
      </c>
    </row>
    <row r="666" spans="1:12" ht="48">
      <c r="A666" s="6"/>
      <c r="B666" s="6">
        <v>743</v>
      </c>
      <c r="C666" s="6" t="s">
        <v>425</v>
      </c>
      <c r="D666" s="6" t="s">
        <v>522</v>
      </c>
      <c r="E666" s="34" t="s">
        <v>343</v>
      </c>
      <c r="F666" s="23" t="s">
        <v>422</v>
      </c>
      <c r="G666" s="24" t="s">
        <v>423</v>
      </c>
      <c r="H666" s="21">
        <v>39892.078000000001</v>
      </c>
      <c r="I666" s="21">
        <v>19195.258000000002</v>
      </c>
      <c r="J666" s="21">
        <v>19741.02</v>
      </c>
    </row>
    <row r="667" spans="1:12" ht="84">
      <c r="A667" s="6"/>
      <c r="B667" s="6">
        <v>743</v>
      </c>
      <c r="C667" s="6" t="s">
        <v>425</v>
      </c>
      <c r="D667" s="6" t="s">
        <v>522</v>
      </c>
      <c r="E667" s="34" t="s">
        <v>536</v>
      </c>
      <c r="F667" s="6"/>
      <c r="G667" s="5" t="s">
        <v>537</v>
      </c>
      <c r="H667" s="21">
        <f>H668+H670+H672</f>
        <v>7979.893</v>
      </c>
      <c r="I667" s="21">
        <f>I668+I670+I672</f>
        <v>26737</v>
      </c>
      <c r="J667" s="21">
        <f>J668+J670+J672</f>
        <v>27806.600000000002</v>
      </c>
    </row>
    <row r="668" spans="1:12" ht="120">
      <c r="A668" s="6"/>
      <c r="B668" s="6">
        <v>743</v>
      </c>
      <c r="C668" s="6" t="s">
        <v>425</v>
      </c>
      <c r="D668" s="6" t="s">
        <v>522</v>
      </c>
      <c r="E668" s="34" t="s">
        <v>344</v>
      </c>
      <c r="F668" s="6"/>
      <c r="G668" s="5" t="s">
        <v>538</v>
      </c>
      <c r="H668" s="21">
        <f>H669</f>
        <v>0</v>
      </c>
      <c r="I668" s="21">
        <f>I669</f>
        <v>24063.3</v>
      </c>
      <c r="J668" s="21">
        <f>J669</f>
        <v>25025.9</v>
      </c>
    </row>
    <row r="669" spans="1:12" ht="48">
      <c r="A669" s="6"/>
      <c r="B669" s="6">
        <v>743</v>
      </c>
      <c r="C669" s="6" t="s">
        <v>425</v>
      </c>
      <c r="D669" s="6" t="s">
        <v>522</v>
      </c>
      <c r="E669" s="34" t="s">
        <v>344</v>
      </c>
      <c r="F669" s="23" t="s">
        <v>422</v>
      </c>
      <c r="G669" s="24" t="s">
        <v>423</v>
      </c>
      <c r="H669" s="21">
        <v>0</v>
      </c>
      <c r="I669" s="21">
        <v>24063.3</v>
      </c>
      <c r="J669" s="21">
        <v>25025.9</v>
      </c>
    </row>
    <row r="670" spans="1:12" ht="120">
      <c r="A670" s="6"/>
      <c r="B670" s="6">
        <v>743</v>
      </c>
      <c r="C670" s="6" t="s">
        <v>425</v>
      </c>
      <c r="D670" s="6" t="s">
        <v>522</v>
      </c>
      <c r="E670" s="34" t="s">
        <v>345</v>
      </c>
      <c r="F670" s="6"/>
      <c r="G670" s="5" t="s">
        <v>539</v>
      </c>
      <c r="H670" s="21">
        <f>H671</f>
        <v>0</v>
      </c>
      <c r="I670" s="21">
        <f>I671</f>
        <v>2673.7</v>
      </c>
      <c r="J670" s="21">
        <f>J671</f>
        <v>2780.7</v>
      </c>
    </row>
    <row r="671" spans="1:12" ht="48">
      <c r="A671" s="6"/>
      <c r="B671" s="6">
        <v>743</v>
      </c>
      <c r="C671" s="6" t="s">
        <v>425</v>
      </c>
      <c r="D671" s="6" t="s">
        <v>522</v>
      </c>
      <c r="E671" s="34" t="s">
        <v>345</v>
      </c>
      <c r="F671" s="23" t="s">
        <v>422</v>
      </c>
      <c r="G671" s="24" t="s">
        <v>423</v>
      </c>
      <c r="H671" s="21">
        <v>0</v>
      </c>
      <c r="I671" s="21">
        <v>2673.7</v>
      </c>
      <c r="J671" s="21">
        <v>2780.7</v>
      </c>
    </row>
    <row r="672" spans="1:12" ht="96">
      <c r="A672" s="6"/>
      <c r="B672" s="6">
        <v>743</v>
      </c>
      <c r="C672" s="6" t="s">
        <v>425</v>
      </c>
      <c r="D672" s="6" t="s">
        <v>522</v>
      </c>
      <c r="E672" s="34" t="s">
        <v>362</v>
      </c>
      <c r="F672" s="6"/>
      <c r="G672" s="5" t="s">
        <v>540</v>
      </c>
      <c r="H672" s="21">
        <f>H673</f>
        <v>7979.893</v>
      </c>
      <c r="I672" s="21">
        <f>I673</f>
        <v>0</v>
      </c>
      <c r="J672" s="21">
        <f>J673</f>
        <v>0</v>
      </c>
    </row>
    <row r="673" spans="1:12" ht="48">
      <c r="A673" s="6"/>
      <c r="B673" s="6">
        <v>743</v>
      </c>
      <c r="C673" s="6" t="s">
        <v>425</v>
      </c>
      <c r="D673" s="6" t="s">
        <v>522</v>
      </c>
      <c r="E673" s="34" t="s">
        <v>362</v>
      </c>
      <c r="F673" s="23" t="s">
        <v>422</v>
      </c>
      <c r="G673" s="24" t="s">
        <v>423</v>
      </c>
      <c r="H673" s="21">
        <v>7979.893</v>
      </c>
      <c r="I673" s="21">
        <v>0</v>
      </c>
      <c r="J673" s="21">
        <v>0</v>
      </c>
    </row>
    <row r="674" spans="1:12" ht="84">
      <c r="A674" s="6"/>
      <c r="B674" s="6">
        <v>743</v>
      </c>
      <c r="C674" s="6" t="s">
        <v>425</v>
      </c>
      <c r="D674" s="6" t="s">
        <v>522</v>
      </c>
      <c r="E674" s="34" t="s">
        <v>859</v>
      </c>
      <c r="F674" s="6"/>
      <c r="G674" s="5" t="s">
        <v>541</v>
      </c>
      <c r="H674" s="21">
        <f>H675+H677+H679</f>
        <v>8759.0740000000005</v>
      </c>
      <c r="I674" s="21">
        <f>I675+I677+I679</f>
        <v>7146.1109999999999</v>
      </c>
      <c r="J674" s="21">
        <f>J675+J677+J679</f>
        <v>7431.8890000000001</v>
      </c>
    </row>
    <row r="675" spans="1:12" ht="120">
      <c r="A675" s="6"/>
      <c r="B675" s="6">
        <v>743</v>
      </c>
      <c r="C675" s="6" t="s">
        <v>425</v>
      </c>
      <c r="D675" s="6" t="s">
        <v>522</v>
      </c>
      <c r="E675" s="34" t="s">
        <v>856</v>
      </c>
      <c r="F675" s="6"/>
      <c r="G675" s="5" t="s">
        <v>542</v>
      </c>
      <c r="H675" s="21">
        <f>H676</f>
        <v>6184.1</v>
      </c>
      <c r="I675" s="21">
        <f>I676</f>
        <v>6431.5</v>
      </c>
      <c r="J675" s="21">
        <f>J676</f>
        <v>6688.7</v>
      </c>
    </row>
    <row r="676" spans="1:12" ht="48">
      <c r="A676" s="6"/>
      <c r="B676" s="6">
        <v>743</v>
      </c>
      <c r="C676" s="6" t="s">
        <v>425</v>
      </c>
      <c r="D676" s="6" t="s">
        <v>522</v>
      </c>
      <c r="E676" s="34" t="s">
        <v>856</v>
      </c>
      <c r="F676" s="23" t="s">
        <v>422</v>
      </c>
      <c r="G676" s="24" t="s">
        <v>423</v>
      </c>
      <c r="H676" s="21">
        <v>6184.1</v>
      </c>
      <c r="I676" s="21">
        <v>6431.5</v>
      </c>
      <c r="J676" s="21">
        <v>6688.7</v>
      </c>
    </row>
    <row r="677" spans="1:12" ht="120" customHeight="1">
      <c r="A677" s="6"/>
      <c r="B677" s="6">
        <v>743</v>
      </c>
      <c r="C677" s="6" t="s">
        <v>425</v>
      </c>
      <c r="D677" s="6" t="s">
        <v>522</v>
      </c>
      <c r="E677" s="34" t="s">
        <v>857</v>
      </c>
      <c r="F677" s="6"/>
      <c r="G677" s="5" t="s">
        <v>543</v>
      </c>
      <c r="H677" s="21">
        <f>H678</f>
        <v>687.12199999999996</v>
      </c>
      <c r="I677" s="21">
        <f>I678</f>
        <v>714.61099999999999</v>
      </c>
      <c r="J677" s="21">
        <f>J678</f>
        <v>743.18899999999996</v>
      </c>
    </row>
    <row r="678" spans="1:12" ht="48" customHeight="1">
      <c r="A678" s="6"/>
      <c r="B678" s="6">
        <v>743</v>
      </c>
      <c r="C678" s="6" t="s">
        <v>425</v>
      </c>
      <c r="D678" s="6" t="s">
        <v>522</v>
      </c>
      <c r="E678" s="34" t="s">
        <v>857</v>
      </c>
      <c r="F678" s="23" t="s">
        <v>422</v>
      </c>
      <c r="G678" s="24" t="s">
        <v>423</v>
      </c>
      <c r="H678" s="21">
        <v>687.12199999999996</v>
      </c>
      <c r="I678" s="21">
        <v>714.61099999999999</v>
      </c>
      <c r="J678" s="21">
        <v>743.18899999999996</v>
      </c>
    </row>
    <row r="679" spans="1:12" ht="95.45" customHeight="1">
      <c r="A679" s="6"/>
      <c r="B679" s="6">
        <v>743</v>
      </c>
      <c r="C679" s="6" t="s">
        <v>425</v>
      </c>
      <c r="D679" s="6" t="s">
        <v>522</v>
      </c>
      <c r="E679" s="34" t="s">
        <v>882</v>
      </c>
      <c r="F679" s="6"/>
      <c r="G679" s="5" t="s">
        <v>544</v>
      </c>
      <c r="H679" s="21">
        <f>H680</f>
        <v>1887.8520000000001</v>
      </c>
      <c r="I679" s="21">
        <f>I680</f>
        <v>0</v>
      </c>
      <c r="J679" s="21">
        <f>J680</f>
        <v>0</v>
      </c>
    </row>
    <row r="680" spans="1:12" ht="48" customHeight="1">
      <c r="A680" s="6"/>
      <c r="B680" s="6">
        <v>743</v>
      </c>
      <c r="C680" s="6" t="s">
        <v>425</v>
      </c>
      <c r="D680" s="6" t="s">
        <v>522</v>
      </c>
      <c r="E680" s="34" t="s">
        <v>882</v>
      </c>
      <c r="F680" s="23" t="s">
        <v>422</v>
      </c>
      <c r="G680" s="24" t="s">
        <v>423</v>
      </c>
      <c r="H680" s="21">
        <v>1887.8520000000001</v>
      </c>
      <c r="I680" s="21">
        <v>0</v>
      </c>
      <c r="J680" s="21">
        <v>0</v>
      </c>
    </row>
    <row r="681" spans="1:12" ht="130.15" customHeight="1">
      <c r="A681" s="6"/>
      <c r="B681" s="6">
        <v>743</v>
      </c>
      <c r="C681" s="6" t="s">
        <v>425</v>
      </c>
      <c r="D681" s="6" t="s">
        <v>522</v>
      </c>
      <c r="E681" s="34" t="s">
        <v>545</v>
      </c>
      <c r="F681" s="6"/>
      <c r="G681" s="5" t="s">
        <v>546</v>
      </c>
      <c r="H681" s="21">
        <f t="shared" ref="H681:J682" si="85">H682</f>
        <v>490</v>
      </c>
      <c r="I681" s="21">
        <f t="shared" si="85"/>
        <v>0</v>
      </c>
      <c r="J681" s="21">
        <f t="shared" si="85"/>
        <v>0</v>
      </c>
    </row>
    <row r="682" spans="1:12" ht="132" customHeight="1">
      <c r="A682" s="6"/>
      <c r="B682" s="6">
        <v>743</v>
      </c>
      <c r="C682" s="6" t="s">
        <v>425</v>
      </c>
      <c r="D682" s="6" t="s">
        <v>522</v>
      </c>
      <c r="E682" s="34" t="s">
        <v>363</v>
      </c>
      <c r="F682" s="6"/>
      <c r="G682" s="5" t="s">
        <v>547</v>
      </c>
      <c r="H682" s="21">
        <f t="shared" si="85"/>
        <v>490</v>
      </c>
      <c r="I682" s="21">
        <f t="shared" si="85"/>
        <v>0</v>
      </c>
      <c r="J682" s="21">
        <f t="shared" si="85"/>
        <v>0</v>
      </c>
    </row>
    <row r="683" spans="1:12" ht="48" customHeight="1">
      <c r="A683" s="6"/>
      <c r="B683" s="6">
        <v>743</v>
      </c>
      <c r="C683" s="6" t="s">
        <v>425</v>
      </c>
      <c r="D683" s="6" t="s">
        <v>522</v>
      </c>
      <c r="E683" s="34" t="s">
        <v>363</v>
      </c>
      <c r="F683" s="23" t="s">
        <v>422</v>
      </c>
      <c r="G683" s="24" t="s">
        <v>423</v>
      </c>
      <c r="H683" s="21">
        <v>490</v>
      </c>
      <c r="I683" s="21">
        <v>0</v>
      </c>
      <c r="J683" s="21">
        <v>0</v>
      </c>
    </row>
    <row r="684" spans="1:12" ht="60" customHeight="1">
      <c r="A684" s="6"/>
      <c r="B684" s="6">
        <v>743</v>
      </c>
      <c r="C684" s="6" t="s">
        <v>425</v>
      </c>
      <c r="D684" s="6" t="s">
        <v>522</v>
      </c>
      <c r="E684" s="34" t="s">
        <v>372</v>
      </c>
      <c r="F684" s="6"/>
      <c r="G684" s="5" t="s">
        <v>377</v>
      </c>
      <c r="H684" s="21">
        <f t="shared" ref="H684:J685" si="86">H685</f>
        <v>600</v>
      </c>
      <c r="I684" s="21">
        <f t="shared" si="86"/>
        <v>0</v>
      </c>
      <c r="J684" s="21">
        <f t="shared" si="86"/>
        <v>0</v>
      </c>
    </row>
    <row r="685" spans="1:12" ht="72" customHeight="1">
      <c r="A685" s="6"/>
      <c r="B685" s="6">
        <v>743</v>
      </c>
      <c r="C685" s="6" t="s">
        <v>425</v>
      </c>
      <c r="D685" s="6" t="s">
        <v>522</v>
      </c>
      <c r="E685" s="34" t="s">
        <v>373</v>
      </c>
      <c r="F685" s="6"/>
      <c r="G685" s="5" t="s">
        <v>370</v>
      </c>
      <c r="H685" s="21">
        <f t="shared" si="86"/>
        <v>600</v>
      </c>
      <c r="I685" s="21">
        <f t="shared" si="86"/>
        <v>0</v>
      </c>
      <c r="J685" s="21">
        <f t="shared" si="86"/>
        <v>0</v>
      </c>
      <c r="K685" s="21">
        <f>K686</f>
        <v>0</v>
      </c>
      <c r="L685" s="21">
        <f>L686</f>
        <v>0</v>
      </c>
    </row>
    <row r="686" spans="1:12" ht="48" customHeight="1">
      <c r="A686" s="6"/>
      <c r="B686" s="6">
        <v>743</v>
      </c>
      <c r="C686" s="6" t="s">
        <v>425</v>
      </c>
      <c r="D686" s="6" t="s">
        <v>522</v>
      </c>
      <c r="E686" s="34" t="s">
        <v>373</v>
      </c>
      <c r="F686" s="6">
        <v>400</v>
      </c>
      <c r="G686" s="5" t="s">
        <v>594</v>
      </c>
      <c r="H686" s="21">
        <v>600</v>
      </c>
      <c r="I686" s="21">
        <v>0</v>
      </c>
      <c r="J686" s="21">
        <v>0</v>
      </c>
    </row>
    <row r="687" spans="1:12" ht="24" customHeight="1">
      <c r="A687" s="6"/>
      <c r="B687" s="6">
        <v>743</v>
      </c>
      <c r="C687" s="44" t="s">
        <v>431</v>
      </c>
      <c r="D687" s="44" t="s">
        <v>402</v>
      </c>
      <c r="E687" s="44"/>
      <c r="F687" s="45"/>
      <c r="G687" s="46" t="s">
        <v>577</v>
      </c>
      <c r="H687" s="12">
        <f>H688</f>
        <v>363826.42300000001</v>
      </c>
      <c r="I687" s="12">
        <f>I688</f>
        <v>290118.92600000004</v>
      </c>
      <c r="J687" s="12">
        <f>J688</f>
        <v>272136.69400000002</v>
      </c>
      <c r="K687" s="12">
        <f>K688</f>
        <v>0</v>
      </c>
      <c r="L687" s="12">
        <f>L688</f>
        <v>0</v>
      </c>
    </row>
    <row r="688" spans="1:12" ht="12" customHeight="1">
      <c r="A688" s="6"/>
      <c r="B688" s="6">
        <v>743</v>
      </c>
      <c r="C688" s="14" t="s">
        <v>431</v>
      </c>
      <c r="D688" s="14" t="s">
        <v>420</v>
      </c>
      <c r="E688" s="51"/>
      <c r="F688" s="27"/>
      <c r="G688" s="16" t="s">
        <v>615</v>
      </c>
      <c r="H688" s="17">
        <f>H689+H779</f>
        <v>363826.42300000001</v>
      </c>
      <c r="I688" s="17">
        <f>I689+I779</f>
        <v>290118.92600000004</v>
      </c>
      <c r="J688" s="17">
        <f>J689+J779</f>
        <v>272136.69400000002</v>
      </c>
    </row>
    <row r="689" spans="1:12" ht="72">
      <c r="A689" s="6"/>
      <c r="B689" s="6">
        <v>743</v>
      </c>
      <c r="C689" s="15" t="s">
        <v>431</v>
      </c>
      <c r="D689" s="15" t="s">
        <v>420</v>
      </c>
      <c r="E689" s="38" t="s">
        <v>473</v>
      </c>
      <c r="F689" s="18"/>
      <c r="G689" s="19" t="s">
        <v>474</v>
      </c>
      <c r="H689" s="20">
        <f>H690+H756+H772</f>
        <v>362326.42300000001</v>
      </c>
      <c r="I689" s="20">
        <f>I690+I756+I772</f>
        <v>290118.92600000004</v>
      </c>
      <c r="J689" s="20">
        <f>J690+J756+J772</f>
        <v>272136.69400000002</v>
      </c>
    </row>
    <row r="690" spans="1:12" ht="60">
      <c r="A690" s="6"/>
      <c r="B690" s="6">
        <v>743</v>
      </c>
      <c r="C690" s="7" t="s">
        <v>431</v>
      </c>
      <c r="D690" s="7" t="s">
        <v>420</v>
      </c>
      <c r="E690" s="34" t="s">
        <v>622</v>
      </c>
      <c r="F690" s="6"/>
      <c r="G690" s="5" t="s">
        <v>623</v>
      </c>
      <c r="H690" s="53">
        <f>H691+H706+H717+H721</f>
        <v>238577.49100000001</v>
      </c>
      <c r="I690" s="53">
        <f>I691+I706+I717+I721</f>
        <v>207040.21400000001</v>
      </c>
      <c r="J690" s="53">
        <f>J691+J706+J717+J721</f>
        <v>191301.21400000001</v>
      </c>
    </row>
    <row r="691" spans="1:12" ht="48">
      <c r="A691" s="6"/>
      <c r="B691" s="6">
        <v>743</v>
      </c>
      <c r="C691" s="7" t="s">
        <v>431</v>
      </c>
      <c r="D691" s="7" t="s">
        <v>420</v>
      </c>
      <c r="E691" s="56" t="s">
        <v>624</v>
      </c>
      <c r="F691" s="173"/>
      <c r="G691" s="176" t="s">
        <v>625</v>
      </c>
      <c r="H691" s="53">
        <f>H692+H695+H697+H701+H703+H699</f>
        <v>136940.87300000002</v>
      </c>
      <c r="I691" s="53">
        <f>I692+I695+I697+I701+I703+I699</f>
        <v>109850.315</v>
      </c>
      <c r="J691" s="53">
        <f>J692+J695+J697+J701+J703+J699</f>
        <v>109850.315</v>
      </c>
      <c r="K691" s="53">
        <f>K692+K695+K697+K701+K703</f>
        <v>0</v>
      </c>
      <c r="L691" s="53">
        <f>L692+L695+L697+L701+L703</f>
        <v>0</v>
      </c>
    </row>
    <row r="692" spans="1:12" ht="48">
      <c r="A692" s="6"/>
      <c r="B692" s="6">
        <v>743</v>
      </c>
      <c r="C692" s="7" t="s">
        <v>431</v>
      </c>
      <c r="D692" s="57" t="s">
        <v>420</v>
      </c>
      <c r="E692" s="40" t="s">
        <v>626</v>
      </c>
      <c r="F692" s="6"/>
      <c r="G692" s="31" t="s">
        <v>627</v>
      </c>
      <c r="H692" s="58">
        <f>H693+H694</f>
        <v>51773.637000000002</v>
      </c>
      <c r="I692" s="58">
        <f>I693+I694</f>
        <v>38982.146999999997</v>
      </c>
      <c r="J692" s="58">
        <f>J693+J694</f>
        <v>38982.146999999997</v>
      </c>
    </row>
    <row r="693" spans="1:12" ht="48">
      <c r="A693" s="6"/>
      <c r="B693" s="6">
        <v>743</v>
      </c>
      <c r="C693" s="7" t="s">
        <v>431</v>
      </c>
      <c r="D693" s="57" t="s">
        <v>420</v>
      </c>
      <c r="E693" s="40" t="s">
        <v>626</v>
      </c>
      <c r="F693" s="23" t="s">
        <v>422</v>
      </c>
      <c r="G693" s="24" t="s">
        <v>423</v>
      </c>
      <c r="H693" s="58">
        <v>43140.868999999999</v>
      </c>
      <c r="I693" s="58">
        <v>30280.079000000002</v>
      </c>
      <c r="J693" s="58">
        <v>30280.079000000002</v>
      </c>
    </row>
    <row r="694" spans="1:12" ht="60">
      <c r="A694" s="6"/>
      <c r="B694" s="6">
        <v>743</v>
      </c>
      <c r="C694" s="7" t="s">
        <v>431</v>
      </c>
      <c r="D694" s="57" t="s">
        <v>420</v>
      </c>
      <c r="E694" s="40" t="s">
        <v>626</v>
      </c>
      <c r="F694" s="37" t="s">
        <v>461</v>
      </c>
      <c r="G694" s="24" t="s">
        <v>462</v>
      </c>
      <c r="H694" s="58">
        <v>8632.768</v>
      </c>
      <c r="I694" s="58">
        <v>8702.0679999999993</v>
      </c>
      <c r="J694" s="58">
        <v>8702.0679999999993</v>
      </c>
    </row>
    <row r="695" spans="1:12" ht="48">
      <c r="A695" s="6"/>
      <c r="B695" s="6">
        <v>743</v>
      </c>
      <c r="C695" s="7" t="s">
        <v>431</v>
      </c>
      <c r="D695" s="57" t="s">
        <v>420</v>
      </c>
      <c r="E695" s="40" t="s">
        <v>628</v>
      </c>
      <c r="F695" s="23"/>
      <c r="G695" s="31" t="s">
        <v>629</v>
      </c>
      <c r="H695" s="58">
        <f>H696</f>
        <v>59205.141000000003</v>
      </c>
      <c r="I695" s="58">
        <f>I696</f>
        <v>59205.141000000003</v>
      </c>
      <c r="J695" s="58">
        <f>J696</f>
        <v>59205.141000000003</v>
      </c>
    </row>
    <row r="696" spans="1:12" ht="60">
      <c r="A696" s="6"/>
      <c r="B696" s="6">
        <v>743</v>
      </c>
      <c r="C696" s="7" t="s">
        <v>431</v>
      </c>
      <c r="D696" s="57" t="s">
        <v>420</v>
      </c>
      <c r="E696" s="40" t="s">
        <v>628</v>
      </c>
      <c r="F696" s="37" t="s">
        <v>461</v>
      </c>
      <c r="G696" s="24" t="s">
        <v>462</v>
      </c>
      <c r="H696" s="58">
        <v>59205.141000000003</v>
      </c>
      <c r="I696" s="58">
        <v>59205.141000000003</v>
      </c>
      <c r="J696" s="58">
        <v>59205.141000000003</v>
      </c>
    </row>
    <row r="697" spans="1:12" ht="36">
      <c r="A697" s="6"/>
      <c r="B697" s="6">
        <v>743</v>
      </c>
      <c r="C697" s="7" t="s">
        <v>431</v>
      </c>
      <c r="D697" s="57" t="s">
        <v>420</v>
      </c>
      <c r="E697" s="40" t="s">
        <v>630</v>
      </c>
      <c r="F697" s="6"/>
      <c r="G697" s="31" t="s">
        <v>631</v>
      </c>
      <c r="H697" s="58">
        <f>H698</f>
        <v>7238.2560000000003</v>
      </c>
      <c r="I697" s="58">
        <f>I698</f>
        <v>2135.8980000000001</v>
      </c>
      <c r="J697" s="58">
        <f>J698</f>
        <v>2135.8980000000001</v>
      </c>
    </row>
    <row r="698" spans="1:12" ht="48">
      <c r="A698" s="6"/>
      <c r="B698" s="6">
        <v>743</v>
      </c>
      <c r="C698" s="7" t="s">
        <v>431</v>
      </c>
      <c r="D698" s="57" t="s">
        <v>420</v>
      </c>
      <c r="E698" s="40" t="s">
        <v>630</v>
      </c>
      <c r="F698" s="23" t="s">
        <v>422</v>
      </c>
      <c r="G698" s="24" t="s">
        <v>423</v>
      </c>
      <c r="H698" s="58">
        <v>7238.2560000000003</v>
      </c>
      <c r="I698" s="58">
        <v>2135.8980000000001</v>
      </c>
      <c r="J698" s="58">
        <v>2135.8980000000001</v>
      </c>
    </row>
    <row r="699" spans="1:12" ht="36">
      <c r="A699" s="6"/>
      <c r="B699" s="6">
        <v>743</v>
      </c>
      <c r="C699" s="7" t="s">
        <v>431</v>
      </c>
      <c r="D699" s="57" t="s">
        <v>420</v>
      </c>
      <c r="E699" s="40" t="s">
        <v>843</v>
      </c>
      <c r="F699" s="23"/>
      <c r="G699" s="24" t="s">
        <v>844</v>
      </c>
      <c r="H699" s="58">
        <f>H700</f>
        <v>6962.0910000000003</v>
      </c>
      <c r="I699" s="58">
        <f>I700</f>
        <v>0</v>
      </c>
      <c r="J699" s="58">
        <f>J700</f>
        <v>0</v>
      </c>
    </row>
    <row r="700" spans="1:12" ht="60">
      <c r="A700" s="6"/>
      <c r="B700" s="6">
        <v>743</v>
      </c>
      <c r="C700" s="7" t="s">
        <v>431</v>
      </c>
      <c r="D700" s="57" t="s">
        <v>420</v>
      </c>
      <c r="E700" s="40" t="s">
        <v>843</v>
      </c>
      <c r="F700" s="37" t="s">
        <v>461</v>
      </c>
      <c r="G700" s="24" t="s">
        <v>462</v>
      </c>
      <c r="H700" s="58">
        <v>6962.0910000000003</v>
      </c>
      <c r="I700" s="58">
        <v>0</v>
      </c>
      <c r="J700" s="58">
        <v>0</v>
      </c>
    </row>
    <row r="701" spans="1:12" ht="36">
      <c r="A701" s="6"/>
      <c r="B701" s="6">
        <v>743</v>
      </c>
      <c r="C701" s="7" t="s">
        <v>431</v>
      </c>
      <c r="D701" s="57" t="s">
        <v>420</v>
      </c>
      <c r="E701" s="40" t="s">
        <v>335</v>
      </c>
      <c r="F701" s="23"/>
      <c r="G701" s="31" t="s">
        <v>336</v>
      </c>
      <c r="H701" s="32">
        <f>H702</f>
        <v>9527.1290000000008</v>
      </c>
      <c r="I701" s="32">
        <f>I702</f>
        <v>9527.1290000000008</v>
      </c>
      <c r="J701" s="32">
        <f>J702</f>
        <v>9527.1290000000008</v>
      </c>
    </row>
    <row r="702" spans="1:12" ht="60">
      <c r="A702" s="6"/>
      <c r="B702" s="6">
        <v>743</v>
      </c>
      <c r="C702" s="7" t="s">
        <v>431</v>
      </c>
      <c r="D702" s="57" t="s">
        <v>420</v>
      </c>
      <c r="E702" s="40" t="s">
        <v>335</v>
      </c>
      <c r="F702" s="37" t="s">
        <v>461</v>
      </c>
      <c r="G702" s="24" t="s">
        <v>462</v>
      </c>
      <c r="H702" s="32">
        <v>9527.1290000000008</v>
      </c>
      <c r="I702" s="32">
        <v>9527.1290000000008</v>
      </c>
      <c r="J702" s="32">
        <v>9527.1290000000008</v>
      </c>
    </row>
    <row r="703" spans="1:12" ht="24">
      <c r="A703" s="6"/>
      <c r="B703" s="6">
        <v>743</v>
      </c>
      <c r="C703" s="7" t="s">
        <v>431</v>
      </c>
      <c r="D703" s="57" t="s">
        <v>420</v>
      </c>
      <c r="E703" s="40" t="s">
        <v>337</v>
      </c>
      <c r="F703" s="6"/>
      <c r="G703" s="31" t="s">
        <v>530</v>
      </c>
      <c r="H703" s="32">
        <f>H704+H705</f>
        <v>2234.6189999999997</v>
      </c>
      <c r="I703" s="32">
        <f>I704+I705</f>
        <v>0</v>
      </c>
      <c r="J703" s="32">
        <f>J704+J705</f>
        <v>0</v>
      </c>
    </row>
    <row r="704" spans="1:12" ht="48">
      <c r="A704" s="6"/>
      <c r="B704" s="6">
        <v>743</v>
      </c>
      <c r="C704" s="7" t="s">
        <v>431</v>
      </c>
      <c r="D704" s="57" t="s">
        <v>420</v>
      </c>
      <c r="E704" s="40" t="s">
        <v>337</v>
      </c>
      <c r="F704" s="23" t="s">
        <v>422</v>
      </c>
      <c r="G704" s="24" t="s">
        <v>423</v>
      </c>
      <c r="H704" s="32">
        <v>1582.1389999999999</v>
      </c>
      <c r="I704" s="32">
        <v>0</v>
      </c>
      <c r="J704" s="32">
        <v>0</v>
      </c>
    </row>
    <row r="705" spans="1:10" ht="60">
      <c r="A705" s="6"/>
      <c r="B705" s="6">
        <v>743</v>
      </c>
      <c r="C705" s="7" t="s">
        <v>431</v>
      </c>
      <c r="D705" s="57" t="s">
        <v>420</v>
      </c>
      <c r="E705" s="40" t="s">
        <v>337</v>
      </c>
      <c r="F705" s="37" t="s">
        <v>461</v>
      </c>
      <c r="G705" s="24" t="s">
        <v>462</v>
      </c>
      <c r="H705" s="32">
        <v>652.48</v>
      </c>
      <c r="I705" s="32">
        <v>0</v>
      </c>
      <c r="J705" s="32">
        <v>0</v>
      </c>
    </row>
    <row r="706" spans="1:10" ht="48">
      <c r="A706" s="6"/>
      <c r="B706" s="6">
        <v>743</v>
      </c>
      <c r="C706" s="7" t="s">
        <v>431</v>
      </c>
      <c r="D706" s="57" t="s">
        <v>420</v>
      </c>
      <c r="E706" s="59" t="s">
        <v>632</v>
      </c>
      <c r="F706" s="60"/>
      <c r="G706" s="31" t="s">
        <v>633</v>
      </c>
      <c r="H706" s="58">
        <f>H707+H709+H712+H714</f>
        <v>35159.258000000002</v>
      </c>
      <c r="I706" s="58">
        <f>I707+I709+I712+I714</f>
        <v>31279.347999999998</v>
      </c>
      <c r="J706" s="58">
        <f>J707+J709+J712+J714</f>
        <v>14540.348</v>
      </c>
    </row>
    <row r="707" spans="1:10" ht="36">
      <c r="A707" s="6"/>
      <c r="B707" s="6">
        <v>743</v>
      </c>
      <c r="C707" s="7" t="s">
        <v>431</v>
      </c>
      <c r="D707" s="57" t="s">
        <v>420</v>
      </c>
      <c r="E707" s="59" t="s">
        <v>634</v>
      </c>
      <c r="F707" s="60"/>
      <c r="G707" s="31" t="s">
        <v>635</v>
      </c>
      <c r="H707" s="58">
        <f>H708</f>
        <v>1401</v>
      </c>
      <c r="I707" s="58">
        <f>I708</f>
        <v>1401</v>
      </c>
      <c r="J707" s="58">
        <f>J708</f>
        <v>1401</v>
      </c>
    </row>
    <row r="708" spans="1:10" ht="48">
      <c r="A708" s="6"/>
      <c r="B708" s="6">
        <v>743</v>
      </c>
      <c r="C708" s="7" t="s">
        <v>431</v>
      </c>
      <c r="D708" s="57" t="s">
        <v>420</v>
      </c>
      <c r="E708" s="59" t="s">
        <v>634</v>
      </c>
      <c r="F708" s="23" t="s">
        <v>422</v>
      </c>
      <c r="G708" s="24" t="s">
        <v>423</v>
      </c>
      <c r="H708" s="58">
        <v>1401</v>
      </c>
      <c r="I708" s="58">
        <v>1401</v>
      </c>
      <c r="J708" s="58">
        <v>1401</v>
      </c>
    </row>
    <row r="709" spans="1:10" ht="36">
      <c r="A709" s="6"/>
      <c r="B709" s="6">
        <v>743</v>
      </c>
      <c r="C709" s="7" t="s">
        <v>431</v>
      </c>
      <c r="D709" s="57" t="s">
        <v>420</v>
      </c>
      <c r="E709" s="59" t="s">
        <v>636</v>
      </c>
      <c r="F709" s="60"/>
      <c r="G709" s="31" t="s">
        <v>637</v>
      </c>
      <c r="H709" s="58">
        <f>H710+H711</f>
        <v>22136.79</v>
      </c>
      <c r="I709" s="58">
        <f>I710+I711</f>
        <v>22145.79</v>
      </c>
      <c r="J709" s="58">
        <f>J710+J711</f>
        <v>5406.79</v>
      </c>
    </row>
    <row r="710" spans="1:10" ht="48">
      <c r="A710" s="6"/>
      <c r="B710" s="6">
        <v>743</v>
      </c>
      <c r="C710" s="7" t="s">
        <v>431</v>
      </c>
      <c r="D710" s="57" t="s">
        <v>420</v>
      </c>
      <c r="E710" s="59" t="s">
        <v>636</v>
      </c>
      <c r="F710" s="23" t="s">
        <v>422</v>
      </c>
      <c r="G710" s="24" t="s">
        <v>423</v>
      </c>
      <c r="H710" s="58">
        <v>21659.685000000001</v>
      </c>
      <c r="I710" s="58">
        <v>22145.79</v>
      </c>
      <c r="J710" s="58">
        <v>5406.79</v>
      </c>
    </row>
    <row r="711" spans="1:10" ht="60">
      <c r="A711" s="6"/>
      <c r="B711" s="6">
        <v>743</v>
      </c>
      <c r="C711" s="7" t="s">
        <v>431</v>
      </c>
      <c r="D711" s="57" t="s">
        <v>420</v>
      </c>
      <c r="E711" s="59" t="s">
        <v>636</v>
      </c>
      <c r="F711" s="6">
        <v>600</v>
      </c>
      <c r="G711" s="24" t="s">
        <v>462</v>
      </c>
      <c r="H711" s="58">
        <v>477.10500000000002</v>
      </c>
      <c r="I711" s="58">
        <v>0</v>
      </c>
      <c r="J711" s="58">
        <v>0</v>
      </c>
    </row>
    <row r="712" spans="1:10" ht="48">
      <c r="A712" s="6"/>
      <c r="B712" s="6">
        <v>743</v>
      </c>
      <c r="C712" s="7" t="s">
        <v>431</v>
      </c>
      <c r="D712" s="57" t="s">
        <v>420</v>
      </c>
      <c r="E712" s="59" t="s">
        <v>638</v>
      </c>
      <c r="F712" s="60"/>
      <c r="G712" s="31" t="s">
        <v>639</v>
      </c>
      <c r="H712" s="58">
        <f>H713</f>
        <v>11059.547</v>
      </c>
      <c r="I712" s="58">
        <f>I713</f>
        <v>7170.6369999999997</v>
      </c>
      <c r="J712" s="58">
        <f>J713</f>
        <v>7170.6369999999997</v>
      </c>
    </row>
    <row r="713" spans="1:10" ht="48">
      <c r="A713" s="6"/>
      <c r="B713" s="6">
        <v>743</v>
      </c>
      <c r="C713" s="7" t="s">
        <v>431</v>
      </c>
      <c r="D713" s="57" t="s">
        <v>420</v>
      </c>
      <c r="E713" s="59" t="s">
        <v>638</v>
      </c>
      <c r="F713" s="23" t="s">
        <v>422</v>
      </c>
      <c r="G713" s="24" t="s">
        <v>423</v>
      </c>
      <c r="H713" s="58">
        <v>11059.547</v>
      </c>
      <c r="I713" s="58">
        <v>7170.6369999999997</v>
      </c>
      <c r="J713" s="58">
        <v>7170.6369999999997</v>
      </c>
    </row>
    <row r="714" spans="1:10" ht="36">
      <c r="A714" s="6"/>
      <c r="B714" s="6">
        <v>743</v>
      </c>
      <c r="C714" s="7" t="s">
        <v>431</v>
      </c>
      <c r="D714" s="57" t="s">
        <v>420</v>
      </c>
      <c r="E714" s="59" t="s">
        <v>640</v>
      </c>
      <c r="F714" s="60"/>
      <c r="G714" s="31" t="s">
        <v>641</v>
      </c>
      <c r="H714" s="58">
        <f>H715+H716</f>
        <v>561.92100000000005</v>
      </c>
      <c r="I714" s="58">
        <f>I715+I716</f>
        <v>561.92100000000005</v>
      </c>
      <c r="J714" s="58">
        <f>J715+J716</f>
        <v>561.92100000000005</v>
      </c>
    </row>
    <row r="715" spans="1:10" ht="48">
      <c r="A715" s="6"/>
      <c r="B715" s="6">
        <v>743</v>
      </c>
      <c r="C715" s="7" t="s">
        <v>431</v>
      </c>
      <c r="D715" s="57" t="s">
        <v>420</v>
      </c>
      <c r="E715" s="59" t="s">
        <v>640</v>
      </c>
      <c r="F715" s="23" t="s">
        <v>422</v>
      </c>
      <c r="G715" s="24" t="s">
        <v>423</v>
      </c>
      <c r="H715" s="58">
        <v>331.92099999999999</v>
      </c>
      <c r="I715" s="58">
        <v>331.92099999999999</v>
      </c>
      <c r="J715" s="58">
        <v>331.92099999999999</v>
      </c>
    </row>
    <row r="716" spans="1:10" ht="60">
      <c r="A716" s="6"/>
      <c r="B716" s="6">
        <v>743</v>
      </c>
      <c r="C716" s="7" t="s">
        <v>431</v>
      </c>
      <c r="D716" s="57" t="s">
        <v>420</v>
      </c>
      <c r="E716" s="59" t="s">
        <v>640</v>
      </c>
      <c r="F716" s="6">
        <v>600</v>
      </c>
      <c r="G716" s="24" t="s">
        <v>462</v>
      </c>
      <c r="H716" s="58">
        <v>230</v>
      </c>
      <c r="I716" s="58">
        <v>230</v>
      </c>
      <c r="J716" s="58">
        <v>230</v>
      </c>
    </row>
    <row r="717" spans="1:10" ht="84">
      <c r="A717" s="6"/>
      <c r="B717" s="6">
        <v>743</v>
      </c>
      <c r="C717" s="7" t="s">
        <v>431</v>
      </c>
      <c r="D717" s="57" t="s">
        <v>420</v>
      </c>
      <c r="E717" s="59" t="s">
        <v>642</v>
      </c>
      <c r="F717" s="60"/>
      <c r="G717" s="31" t="s">
        <v>643</v>
      </c>
      <c r="H717" s="58">
        <f>H718</f>
        <v>50637.906000000003</v>
      </c>
      <c r="I717" s="58">
        <f>I718</f>
        <v>65910.551000000007</v>
      </c>
      <c r="J717" s="58">
        <f>J718</f>
        <v>66910.551000000007</v>
      </c>
    </row>
    <row r="718" spans="1:10" ht="48">
      <c r="A718" s="6"/>
      <c r="B718" s="6">
        <v>743</v>
      </c>
      <c r="C718" s="7" t="s">
        <v>431</v>
      </c>
      <c r="D718" s="57" t="s">
        <v>420</v>
      </c>
      <c r="E718" s="59" t="s">
        <v>644</v>
      </c>
      <c r="F718" s="60"/>
      <c r="G718" s="31" t="s">
        <v>645</v>
      </c>
      <c r="H718" s="58">
        <f>H719+H720</f>
        <v>50637.906000000003</v>
      </c>
      <c r="I718" s="58">
        <f>I719+I720</f>
        <v>65910.551000000007</v>
      </c>
      <c r="J718" s="58">
        <f>J719+J720</f>
        <v>66910.551000000007</v>
      </c>
    </row>
    <row r="719" spans="1:10" ht="48">
      <c r="A719" s="6"/>
      <c r="B719" s="6">
        <v>743</v>
      </c>
      <c r="C719" s="7" t="s">
        <v>431</v>
      </c>
      <c r="D719" s="57" t="s">
        <v>420</v>
      </c>
      <c r="E719" s="59" t="s">
        <v>644</v>
      </c>
      <c r="F719" s="23" t="s">
        <v>422</v>
      </c>
      <c r="G719" s="24" t="s">
        <v>423</v>
      </c>
      <c r="H719" s="58">
        <v>32461.528999999999</v>
      </c>
      <c r="I719" s="58">
        <v>45734.173999999999</v>
      </c>
      <c r="J719" s="58">
        <v>46734.173999999999</v>
      </c>
    </row>
    <row r="720" spans="1:10" ht="60">
      <c r="A720" s="6"/>
      <c r="B720" s="6">
        <v>743</v>
      </c>
      <c r="C720" s="7" t="s">
        <v>431</v>
      </c>
      <c r="D720" s="57" t="s">
        <v>420</v>
      </c>
      <c r="E720" s="59" t="s">
        <v>644</v>
      </c>
      <c r="F720" s="6">
        <v>600</v>
      </c>
      <c r="G720" s="24" t="s">
        <v>462</v>
      </c>
      <c r="H720" s="58">
        <v>18176.377</v>
      </c>
      <c r="I720" s="58">
        <v>20176.377</v>
      </c>
      <c r="J720" s="58">
        <v>20176.377</v>
      </c>
    </row>
    <row r="721" spans="1:12" ht="48">
      <c r="A721" s="6"/>
      <c r="B721" s="6">
        <v>743</v>
      </c>
      <c r="C721" s="7" t="s">
        <v>431</v>
      </c>
      <c r="D721" s="57" t="s">
        <v>420</v>
      </c>
      <c r="E721" s="59" t="s">
        <v>366</v>
      </c>
      <c r="F721" s="60"/>
      <c r="G721" s="5" t="s">
        <v>365</v>
      </c>
      <c r="H721" s="58">
        <f>H722+H724+H726+H728+H730+H732+H734+H736+H738+H740+H742+H744+H746+H748+H750+H752+H754</f>
        <v>15839.454000000002</v>
      </c>
      <c r="I721" s="58">
        <f>I722+I724+I726+I728+I730+I732+I734+I736+I738+I740+I742+I744+I746+I748+I750+I752+I754</f>
        <v>0</v>
      </c>
      <c r="J721" s="58">
        <f>J722+J724+J726+J728+J730+J732+J734+J736+J738+J740+J742+J744+J746+J748+J750+J752+J754</f>
        <v>0</v>
      </c>
    </row>
    <row r="722" spans="1:12" ht="60">
      <c r="A722" s="6"/>
      <c r="B722" s="6">
        <v>743</v>
      </c>
      <c r="C722" s="7" t="s">
        <v>431</v>
      </c>
      <c r="D722" s="57" t="s">
        <v>420</v>
      </c>
      <c r="E722" s="7" t="s">
        <v>368</v>
      </c>
      <c r="F722" s="27"/>
      <c r="G722" s="5" t="s">
        <v>298</v>
      </c>
      <c r="H722" s="21">
        <f>H723</f>
        <v>362.44299999999998</v>
      </c>
      <c r="I722" s="21">
        <f>I723</f>
        <v>0</v>
      </c>
      <c r="J722" s="21">
        <f>J723</f>
        <v>0</v>
      </c>
    </row>
    <row r="723" spans="1:12" ht="48">
      <c r="A723" s="6"/>
      <c r="B723" s="6">
        <v>743</v>
      </c>
      <c r="C723" s="7" t="s">
        <v>431</v>
      </c>
      <c r="D723" s="57" t="s">
        <v>420</v>
      </c>
      <c r="E723" s="7" t="s">
        <v>368</v>
      </c>
      <c r="F723" s="23" t="s">
        <v>422</v>
      </c>
      <c r="G723" s="24" t="s">
        <v>423</v>
      </c>
      <c r="H723" s="53">
        <v>362.44299999999998</v>
      </c>
      <c r="I723" s="54">
        <v>0</v>
      </c>
      <c r="J723" s="54">
        <v>0</v>
      </c>
    </row>
    <row r="724" spans="1:12" ht="96">
      <c r="A724" s="6"/>
      <c r="B724" s="6">
        <v>743</v>
      </c>
      <c r="C724" s="7" t="s">
        <v>431</v>
      </c>
      <c r="D724" s="57" t="s">
        <v>420</v>
      </c>
      <c r="E724" s="68" t="s">
        <v>695</v>
      </c>
      <c r="F724" s="149"/>
      <c r="G724" s="24" t="s">
        <v>696</v>
      </c>
      <c r="H724" s="58">
        <f>H725</f>
        <v>480</v>
      </c>
      <c r="I724" s="58">
        <f>I725</f>
        <v>0</v>
      </c>
      <c r="J724" s="58">
        <f>J725</f>
        <v>0</v>
      </c>
    </row>
    <row r="725" spans="1:12" ht="48">
      <c r="A725" s="6"/>
      <c r="B725" s="6">
        <v>743</v>
      </c>
      <c r="C725" s="7" t="s">
        <v>431</v>
      </c>
      <c r="D725" s="57" t="s">
        <v>420</v>
      </c>
      <c r="E725" s="68" t="s">
        <v>695</v>
      </c>
      <c r="F725" s="23" t="s">
        <v>422</v>
      </c>
      <c r="G725" s="24" t="s">
        <v>423</v>
      </c>
      <c r="H725" s="53">
        <v>480</v>
      </c>
      <c r="I725" s="54">
        <v>0</v>
      </c>
      <c r="J725" s="54">
        <v>0</v>
      </c>
    </row>
    <row r="726" spans="1:12" ht="96">
      <c r="A726" s="6"/>
      <c r="B726" s="6">
        <v>743</v>
      </c>
      <c r="C726" s="7" t="s">
        <v>431</v>
      </c>
      <c r="D726" s="57" t="s">
        <v>420</v>
      </c>
      <c r="E726" s="68" t="s">
        <v>697</v>
      </c>
      <c r="F726" s="149"/>
      <c r="G726" s="24" t="s">
        <v>696</v>
      </c>
      <c r="H726" s="58">
        <f>H727</f>
        <v>2100.46</v>
      </c>
      <c r="I726" s="58">
        <f>I727</f>
        <v>0</v>
      </c>
      <c r="J726" s="58">
        <f>J727</f>
        <v>0</v>
      </c>
    </row>
    <row r="727" spans="1:12" ht="48">
      <c r="A727" s="6"/>
      <c r="B727" s="6">
        <v>743</v>
      </c>
      <c r="C727" s="7" t="s">
        <v>431</v>
      </c>
      <c r="D727" s="57" t="s">
        <v>420</v>
      </c>
      <c r="E727" s="68" t="s">
        <v>697</v>
      </c>
      <c r="F727" s="23" t="s">
        <v>422</v>
      </c>
      <c r="G727" s="24" t="s">
        <v>423</v>
      </c>
      <c r="H727" s="53">
        <v>2100.46</v>
      </c>
      <c r="I727" s="54">
        <v>0</v>
      </c>
      <c r="J727" s="54">
        <v>0</v>
      </c>
    </row>
    <row r="728" spans="1:12" ht="96">
      <c r="A728" s="6"/>
      <c r="B728" s="6">
        <v>743</v>
      </c>
      <c r="C728" s="7" t="s">
        <v>431</v>
      </c>
      <c r="D728" s="57" t="s">
        <v>420</v>
      </c>
      <c r="E728" s="68" t="s">
        <v>698</v>
      </c>
      <c r="F728" s="149"/>
      <c r="G728" s="24" t="s">
        <v>699</v>
      </c>
      <c r="H728" s="58">
        <f>H729</f>
        <v>932</v>
      </c>
      <c r="I728" s="58">
        <f>I729</f>
        <v>0</v>
      </c>
      <c r="J728" s="58">
        <f>J729</f>
        <v>0</v>
      </c>
    </row>
    <row r="729" spans="1:12" ht="48">
      <c r="A729" s="6"/>
      <c r="B729" s="6">
        <v>743</v>
      </c>
      <c r="C729" s="7" t="s">
        <v>431</v>
      </c>
      <c r="D729" s="57" t="s">
        <v>420</v>
      </c>
      <c r="E729" s="68" t="s">
        <v>698</v>
      </c>
      <c r="F729" s="23" t="s">
        <v>422</v>
      </c>
      <c r="G729" s="24" t="s">
        <v>423</v>
      </c>
      <c r="H729" s="53">
        <v>932</v>
      </c>
      <c r="I729" s="54">
        <v>0</v>
      </c>
      <c r="J729" s="54">
        <v>0</v>
      </c>
    </row>
    <row r="730" spans="1:12" ht="108">
      <c r="A730" s="6"/>
      <c r="B730" s="6">
        <v>743</v>
      </c>
      <c r="C730" s="7" t="s">
        <v>431</v>
      </c>
      <c r="D730" s="57" t="s">
        <v>420</v>
      </c>
      <c r="E730" s="68" t="s">
        <v>700</v>
      </c>
      <c r="F730" s="149"/>
      <c r="G730" s="24" t="s">
        <v>701</v>
      </c>
      <c r="H730" s="58">
        <f>H731</f>
        <v>57.491</v>
      </c>
      <c r="I730" s="58">
        <f>I731</f>
        <v>0</v>
      </c>
      <c r="J730" s="58">
        <f>J731</f>
        <v>0</v>
      </c>
    </row>
    <row r="731" spans="1:12" ht="48">
      <c r="A731" s="6"/>
      <c r="B731" s="6">
        <v>743</v>
      </c>
      <c r="C731" s="7" t="s">
        <v>431</v>
      </c>
      <c r="D731" s="57" t="s">
        <v>420</v>
      </c>
      <c r="E731" s="68" t="s">
        <v>700</v>
      </c>
      <c r="F731" s="23" t="s">
        <v>422</v>
      </c>
      <c r="G731" s="24" t="s">
        <v>423</v>
      </c>
      <c r="H731" s="53">
        <v>57.491</v>
      </c>
      <c r="I731" s="54">
        <v>0</v>
      </c>
      <c r="J731" s="54">
        <v>0</v>
      </c>
    </row>
    <row r="732" spans="1:12" ht="96">
      <c r="A732" s="6"/>
      <c r="B732" s="6">
        <v>743</v>
      </c>
      <c r="C732" s="7" t="s">
        <v>431</v>
      </c>
      <c r="D732" s="57" t="s">
        <v>420</v>
      </c>
      <c r="E732" s="68" t="s">
        <v>702</v>
      </c>
      <c r="F732" s="149"/>
      <c r="G732" s="24" t="s">
        <v>703</v>
      </c>
      <c r="H732" s="58">
        <f>H733</f>
        <v>1754.45</v>
      </c>
      <c r="I732" s="58">
        <f>I733</f>
        <v>0</v>
      </c>
      <c r="J732" s="58">
        <f>J733</f>
        <v>0</v>
      </c>
      <c r="K732" s="58">
        <f>K733</f>
        <v>0</v>
      </c>
      <c r="L732" s="58">
        <f>L733</f>
        <v>0</v>
      </c>
    </row>
    <row r="733" spans="1:12" ht="48">
      <c r="A733" s="6"/>
      <c r="B733" s="6">
        <v>743</v>
      </c>
      <c r="C733" s="7" t="s">
        <v>431</v>
      </c>
      <c r="D733" s="57" t="s">
        <v>420</v>
      </c>
      <c r="E733" s="68" t="s">
        <v>702</v>
      </c>
      <c r="F733" s="23" t="s">
        <v>422</v>
      </c>
      <c r="G733" s="24" t="s">
        <v>423</v>
      </c>
      <c r="H733" s="53">
        <v>1754.45</v>
      </c>
      <c r="I733" s="54">
        <v>0</v>
      </c>
      <c r="J733" s="54">
        <v>0</v>
      </c>
    </row>
    <row r="734" spans="1:12" ht="120">
      <c r="A734" s="6"/>
      <c r="B734" s="6">
        <v>743</v>
      </c>
      <c r="C734" s="7" t="s">
        <v>431</v>
      </c>
      <c r="D734" s="57" t="s">
        <v>420</v>
      </c>
      <c r="E734" s="68" t="s">
        <v>704</v>
      </c>
      <c r="F734" s="149"/>
      <c r="G734" s="24" t="s">
        <v>705</v>
      </c>
      <c r="H734" s="58">
        <f>H735</f>
        <v>135.5</v>
      </c>
      <c r="I734" s="58">
        <f>I735</f>
        <v>0</v>
      </c>
      <c r="J734" s="58">
        <f>J735</f>
        <v>0</v>
      </c>
    </row>
    <row r="735" spans="1:12" ht="48">
      <c r="A735" s="6"/>
      <c r="B735" s="6">
        <v>743</v>
      </c>
      <c r="C735" s="7" t="s">
        <v>431</v>
      </c>
      <c r="D735" s="57" t="s">
        <v>420</v>
      </c>
      <c r="E735" s="68" t="s">
        <v>704</v>
      </c>
      <c r="F735" s="23" t="s">
        <v>422</v>
      </c>
      <c r="G735" s="24" t="s">
        <v>423</v>
      </c>
      <c r="H735" s="53">
        <v>135.5</v>
      </c>
      <c r="I735" s="54">
        <v>0</v>
      </c>
      <c r="J735" s="54">
        <v>0</v>
      </c>
    </row>
    <row r="736" spans="1:12" ht="108">
      <c r="A736" s="6"/>
      <c r="B736" s="6">
        <v>743</v>
      </c>
      <c r="C736" s="7" t="s">
        <v>431</v>
      </c>
      <c r="D736" s="57" t="s">
        <v>420</v>
      </c>
      <c r="E736" s="68" t="s">
        <v>706</v>
      </c>
      <c r="F736" s="149"/>
      <c r="G736" s="24" t="s">
        <v>707</v>
      </c>
      <c r="H736" s="58">
        <f>H737</f>
        <v>580.26</v>
      </c>
      <c r="I736" s="58">
        <f>I737</f>
        <v>0</v>
      </c>
      <c r="J736" s="58">
        <f>J737</f>
        <v>0</v>
      </c>
    </row>
    <row r="737" spans="1:12" ht="48">
      <c r="A737" s="6"/>
      <c r="B737" s="6">
        <v>743</v>
      </c>
      <c r="C737" s="7" t="s">
        <v>431</v>
      </c>
      <c r="D737" s="57" t="s">
        <v>420</v>
      </c>
      <c r="E737" s="68" t="s">
        <v>706</v>
      </c>
      <c r="F737" s="23" t="s">
        <v>422</v>
      </c>
      <c r="G737" s="24" t="s">
        <v>423</v>
      </c>
      <c r="H737" s="53">
        <v>580.26</v>
      </c>
      <c r="I737" s="54">
        <v>0</v>
      </c>
      <c r="J737" s="54">
        <v>0</v>
      </c>
    </row>
    <row r="738" spans="1:12" ht="120">
      <c r="A738" s="6"/>
      <c r="B738" s="6">
        <v>743</v>
      </c>
      <c r="C738" s="7" t="s">
        <v>431</v>
      </c>
      <c r="D738" s="57" t="s">
        <v>420</v>
      </c>
      <c r="E738" s="68" t="s">
        <v>708</v>
      </c>
      <c r="F738" s="149"/>
      <c r="G738" s="24" t="s">
        <v>709</v>
      </c>
      <c r="H738" s="58">
        <f>H739</f>
        <v>170.9</v>
      </c>
      <c r="I738" s="58">
        <f>I739</f>
        <v>0</v>
      </c>
      <c r="J738" s="58">
        <f>J739</f>
        <v>0</v>
      </c>
      <c r="K738" s="58">
        <f>K739</f>
        <v>0</v>
      </c>
      <c r="L738" s="58">
        <f>L739</f>
        <v>0</v>
      </c>
    </row>
    <row r="739" spans="1:12" ht="48">
      <c r="A739" s="6"/>
      <c r="B739" s="6">
        <v>743</v>
      </c>
      <c r="C739" s="7" t="s">
        <v>431</v>
      </c>
      <c r="D739" s="57" t="s">
        <v>420</v>
      </c>
      <c r="E739" s="68" t="s">
        <v>708</v>
      </c>
      <c r="F739" s="23" t="s">
        <v>422</v>
      </c>
      <c r="G739" s="24" t="s">
        <v>423</v>
      </c>
      <c r="H739" s="53">
        <v>170.9</v>
      </c>
      <c r="I739" s="54">
        <v>0</v>
      </c>
      <c r="J739" s="54">
        <v>0</v>
      </c>
    </row>
    <row r="740" spans="1:12" ht="120">
      <c r="A740" s="6"/>
      <c r="B740" s="6">
        <v>743</v>
      </c>
      <c r="C740" s="7" t="s">
        <v>431</v>
      </c>
      <c r="D740" s="57" t="s">
        <v>420</v>
      </c>
      <c r="E740" s="68" t="s">
        <v>710</v>
      </c>
      <c r="F740" s="149"/>
      <c r="G740" s="24" t="s">
        <v>711</v>
      </c>
      <c r="H740" s="58">
        <f>H741</f>
        <v>679</v>
      </c>
      <c r="I740" s="58">
        <f>I741</f>
        <v>0</v>
      </c>
      <c r="J740" s="58">
        <f>J741</f>
        <v>0</v>
      </c>
    </row>
    <row r="741" spans="1:12" ht="48">
      <c r="A741" s="6"/>
      <c r="B741" s="6">
        <v>743</v>
      </c>
      <c r="C741" s="7" t="s">
        <v>431</v>
      </c>
      <c r="D741" s="57" t="s">
        <v>420</v>
      </c>
      <c r="E741" s="68" t="s">
        <v>710</v>
      </c>
      <c r="F741" s="23" t="s">
        <v>422</v>
      </c>
      <c r="G741" s="24" t="s">
        <v>423</v>
      </c>
      <c r="H741" s="53">
        <v>679</v>
      </c>
      <c r="I741" s="54">
        <v>0</v>
      </c>
      <c r="J741" s="54">
        <v>0</v>
      </c>
    </row>
    <row r="742" spans="1:12" ht="120">
      <c r="A742" s="6"/>
      <c r="B742" s="6">
        <v>743</v>
      </c>
      <c r="C742" s="7" t="s">
        <v>431</v>
      </c>
      <c r="D742" s="57" t="s">
        <v>420</v>
      </c>
      <c r="E742" s="68" t="s">
        <v>712</v>
      </c>
      <c r="F742" s="149"/>
      <c r="G742" s="24" t="s">
        <v>713</v>
      </c>
      <c r="H742" s="58">
        <f>H743</f>
        <v>705</v>
      </c>
      <c r="I742" s="58">
        <f>I743</f>
        <v>0</v>
      </c>
      <c r="J742" s="58">
        <f>J743</f>
        <v>0</v>
      </c>
    </row>
    <row r="743" spans="1:12" ht="48">
      <c r="A743" s="6"/>
      <c r="B743" s="6">
        <v>743</v>
      </c>
      <c r="C743" s="7" t="s">
        <v>431</v>
      </c>
      <c r="D743" s="57" t="s">
        <v>420</v>
      </c>
      <c r="E743" s="68" t="s">
        <v>712</v>
      </c>
      <c r="F743" s="23" t="s">
        <v>422</v>
      </c>
      <c r="G743" s="24" t="s">
        <v>423</v>
      </c>
      <c r="H743" s="53">
        <v>705</v>
      </c>
      <c r="I743" s="54">
        <v>0</v>
      </c>
      <c r="J743" s="54">
        <v>0</v>
      </c>
    </row>
    <row r="744" spans="1:12" ht="108">
      <c r="A744" s="6"/>
      <c r="B744" s="6">
        <v>743</v>
      </c>
      <c r="C744" s="7" t="s">
        <v>431</v>
      </c>
      <c r="D744" s="57" t="s">
        <v>420</v>
      </c>
      <c r="E744" s="68" t="s">
        <v>715</v>
      </c>
      <c r="F744" s="149"/>
      <c r="G744" s="24" t="s">
        <v>716</v>
      </c>
      <c r="H744" s="58">
        <f>H745</f>
        <v>1634.16</v>
      </c>
      <c r="I744" s="58">
        <f>I745</f>
        <v>0</v>
      </c>
      <c r="J744" s="58">
        <f>J745</f>
        <v>0</v>
      </c>
    </row>
    <row r="745" spans="1:12" ht="48">
      <c r="A745" s="6"/>
      <c r="B745" s="6">
        <v>743</v>
      </c>
      <c r="C745" s="7" t="s">
        <v>431</v>
      </c>
      <c r="D745" s="57" t="s">
        <v>420</v>
      </c>
      <c r="E745" s="68" t="s">
        <v>715</v>
      </c>
      <c r="F745" s="23" t="s">
        <v>422</v>
      </c>
      <c r="G745" s="24" t="s">
        <v>423</v>
      </c>
      <c r="H745" s="53">
        <v>1634.16</v>
      </c>
      <c r="I745" s="54">
        <v>0</v>
      </c>
      <c r="J745" s="54">
        <v>0</v>
      </c>
    </row>
    <row r="746" spans="1:12" ht="144">
      <c r="A746" s="6"/>
      <c r="B746" s="6">
        <v>743</v>
      </c>
      <c r="C746" s="7" t="s">
        <v>431</v>
      </c>
      <c r="D746" s="57" t="s">
        <v>420</v>
      </c>
      <c r="E746" s="68" t="s">
        <v>714</v>
      </c>
      <c r="F746" s="149"/>
      <c r="G746" s="24" t="s">
        <v>717</v>
      </c>
      <c r="H746" s="58">
        <f>H747</f>
        <v>1536.69</v>
      </c>
      <c r="I746" s="58">
        <f>I747</f>
        <v>0</v>
      </c>
      <c r="J746" s="58">
        <f>J747</f>
        <v>0</v>
      </c>
    </row>
    <row r="747" spans="1:12" ht="48">
      <c r="A747" s="6"/>
      <c r="B747" s="6">
        <v>743</v>
      </c>
      <c r="C747" s="7" t="s">
        <v>431</v>
      </c>
      <c r="D747" s="57" t="s">
        <v>420</v>
      </c>
      <c r="E747" s="68" t="s">
        <v>714</v>
      </c>
      <c r="F747" s="23" t="s">
        <v>422</v>
      </c>
      <c r="G747" s="24" t="s">
        <v>423</v>
      </c>
      <c r="H747" s="53">
        <v>1536.69</v>
      </c>
      <c r="I747" s="54">
        <v>0</v>
      </c>
      <c r="J747" s="54">
        <v>0</v>
      </c>
    </row>
    <row r="748" spans="1:12" ht="132">
      <c r="A748" s="6"/>
      <c r="B748" s="6">
        <v>743</v>
      </c>
      <c r="C748" s="7" t="s">
        <v>431</v>
      </c>
      <c r="D748" s="57" t="s">
        <v>420</v>
      </c>
      <c r="E748" s="68" t="s">
        <v>718</v>
      </c>
      <c r="F748" s="149"/>
      <c r="G748" s="24" t="s">
        <v>719</v>
      </c>
      <c r="H748" s="58">
        <f>H749</f>
        <v>3000</v>
      </c>
      <c r="I748" s="58">
        <f>I749</f>
        <v>0</v>
      </c>
      <c r="J748" s="58">
        <f>J749</f>
        <v>0</v>
      </c>
    </row>
    <row r="749" spans="1:12" ht="48">
      <c r="A749" s="6"/>
      <c r="B749" s="6">
        <v>743</v>
      </c>
      <c r="C749" s="7" t="s">
        <v>431</v>
      </c>
      <c r="D749" s="57" t="s">
        <v>420</v>
      </c>
      <c r="E749" s="68" t="s">
        <v>718</v>
      </c>
      <c r="F749" s="23" t="s">
        <v>422</v>
      </c>
      <c r="G749" s="24" t="s">
        <v>423</v>
      </c>
      <c r="H749" s="53">
        <v>3000</v>
      </c>
      <c r="I749" s="54">
        <v>0</v>
      </c>
      <c r="J749" s="54">
        <v>0</v>
      </c>
    </row>
    <row r="750" spans="1:12" ht="120">
      <c r="A750" s="6"/>
      <c r="B750" s="6">
        <v>743</v>
      </c>
      <c r="C750" s="7" t="s">
        <v>431</v>
      </c>
      <c r="D750" s="57" t="s">
        <v>420</v>
      </c>
      <c r="E750" s="68" t="s">
        <v>720</v>
      </c>
      <c r="F750" s="149"/>
      <c r="G750" s="24" t="s">
        <v>721</v>
      </c>
      <c r="H750" s="58">
        <f>H751</f>
        <v>291</v>
      </c>
      <c r="I750" s="58">
        <f>I751</f>
        <v>0</v>
      </c>
      <c r="J750" s="58">
        <f>J751</f>
        <v>0</v>
      </c>
      <c r="K750" s="58">
        <f>K751</f>
        <v>0</v>
      </c>
      <c r="L750" s="58">
        <f>L751</f>
        <v>0</v>
      </c>
    </row>
    <row r="751" spans="1:12" ht="48">
      <c r="A751" s="6"/>
      <c r="B751" s="6">
        <v>743</v>
      </c>
      <c r="C751" s="7" t="s">
        <v>431</v>
      </c>
      <c r="D751" s="57" t="s">
        <v>420</v>
      </c>
      <c r="E751" s="68" t="s">
        <v>720</v>
      </c>
      <c r="F751" s="23" t="s">
        <v>422</v>
      </c>
      <c r="G751" s="24" t="s">
        <v>423</v>
      </c>
      <c r="H751" s="53">
        <v>291</v>
      </c>
      <c r="I751" s="54">
        <v>0</v>
      </c>
      <c r="J751" s="54">
        <v>0</v>
      </c>
    </row>
    <row r="752" spans="1:12" ht="108">
      <c r="A752" s="6"/>
      <c r="B752" s="6">
        <v>743</v>
      </c>
      <c r="C752" s="7" t="s">
        <v>431</v>
      </c>
      <c r="D752" s="57" t="s">
        <v>420</v>
      </c>
      <c r="E752" s="68" t="s">
        <v>722</v>
      </c>
      <c r="F752" s="149"/>
      <c r="G752" s="24" t="s">
        <v>723</v>
      </c>
      <c r="H752" s="58">
        <f>H753</f>
        <v>1120.0999999999999</v>
      </c>
      <c r="I752" s="58">
        <f>I753</f>
        <v>0</v>
      </c>
      <c r="J752" s="58">
        <f>J753</f>
        <v>0</v>
      </c>
    </row>
    <row r="753" spans="1:12" ht="48">
      <c r="A753" s="6"/>
      <c r="B753" s="6">
        <v>743</v>
      </c>
      <c r="C753" s="7" t="s">
        <v>431</v>
      </c>
      <c r="D753" s="57" t="s">
        <v>420</v>
      </c>
      <c r="E753" s="68" t="s">
        <v>722</v>
      </c>
      <c r="F753" s="23" t="s">
        <v>422</v>
      </c>
      <c r="G753" s="24" t="s">
        <v>423</v>
      </c>
      <c r="H753" s="58">
        <v>1120.0999999999999</v>
      </c>
      <c r="I753" s="150">
        <v>0</v>
      </c>
      <c r="J753" s="150">
        <v>0</v>
      </c>
    </row>
    <row r="754" spans="1:12" ht="120">
      <c r="A754" s="6"/>
      <c r="B754" s="6">
        <v>743</v>
      </c>
      <c r="C754" s="7" t="s">
        <v>431</v>
      </c>
      <c r="D754" s="57" t="s">
        <v>420</v>
      </c>
      <c r="E754" s="68" t="s">
        <v>825</v>
      </c>
      <c r="F754" s="149"/>
      <c r="G754" s="24" t="s">
        <v>847</v>
      </c>
      <c r="H754" s="58">
        <f>H755</f>
        <v>300</v>
      </c>
      <c r="I754" s="58">
        <f>I755</f>
        <v>0</v>
      </c>
      <c r="J754" s="58">
        <f>J755</f>
        <v>0</v>
      </c>
    </row>
    <row r="755" spans="1:12" ht="48">
      <c r="A755" s="6"/>
      <c r="B755" s="6">
        <v>743</v>
      </c>
      <c r="C755" s="7" t="s">
        <v>431</v>
      </c>
      <c r="D755" s="57" t="s">
        <v>420</v>
      </c>
      <c r="E755" s="68" t="s">
        <v>825</v>
      </c>
      <c r="F755" s="23" t="s">
        <v>422</v>
      </c>
      <c r="G755" s="24" t="s">
        <v>423</v>
      </c>
      <c r="H755" s="53">
        <v>300</v>
      </c>
      <c r="I755" s="54">
        <v>0</v>
      </c>
      <c r="J755" s="54">
        <v>0</v>
      </c>
    </row>
    <row r="756" spans="1:12" ht="60">
      <c r="A756" s="6"/>
      <c r="B756" s="6">
        <v>743</v>
      </c>
      <c r="C756" s="7" t="s">
        <v>431</v>
      </c>
      <c r="D756" s="57" t="s">
        <v>420</v>
      </c>
      <c r="E756" s="59" t="s">
        <v>646</v>
      </c>
      <c r="F756" s="60"/>
      <c r="G756" s="31" t="s">
        <v>647</v>
      </c>
      <c r="H756" s="58">
        <f>H757+H767</f>
        <v>60268.707999999999</v>
      </c>
      <c r="I756" s="58">
        <f>I757+I767</f>
        <v>19865.038</v>
      </c>
      <c r="J756" s="58">
        <f>J757+J767</f>
        <v>17621.806</v>
      </c>
      <c r="K756" s="58" t="e">
        <f>K757+K761+K766+#REF!</f>
        <v>#REF!</v>
      </c>
      <c r="L756" s="58" t="e">
        <f>L757+L761+L766+#REF!</f>
        <v>#REF!</v>
      </c>
    </row>
    <row r="757" spans="1:12" ht="48">
      <c r="A757" s="6"/>
      <c r="B757" s="6">
        <v>743</v>
      </c>
      <c r="C757" s="7" t="s">
        <v>431</v>
      </c>
      <c r="D757" s="57" t="s">
        <v>420</v>
      </c>
      <c r="E757" s="59" t="s">
        <v>648</v>
      </c>
      <c r="F757" s="60"/>
      <c r="G757" s="31" t="s">
        <v>649</v>
      </c>
      <c r="H757" s="58">
        <f>H758+H761+H763+H765</f>
        <v>21261.087</v>
      </c>
      <c r="I757" s="58">
        <f>I758+I761+I763+I765</f>
        <v>19865.038</v>
      </c>
      <c r="J757" s="58">
        <f>J758+J761+J763+J765</f>
        <v>17621.806</v>
      </c>
      <c r="K757" s="58" t="e">
        <f>K758+#REF!+#REF!+#REF!</f>
        <v>#REF!</v>
      </c>
      <c r="L757" s="58" t="e">
        <f>L758+#REF!+#REF!+#REF!</f>
        <v>#REF!</v>
      </c>
    </row>
    <row r="758" spans="1:12" ht="48">
      <c r="A758" s="6"/>
      <c r="B758" s="6">
        <v>743</v>
      </c>
      <c r="C758" s="7" t="s">
        <v>431</v>
      </c>
      <c r="D758" s="57" t="s">
        <v>420</v>
      </c>
      <c r="E758" s="59" t="s">
        <v>650</v>
      </c>
      <c r="F758" s="60"/>
      <c r="G758" s="31" t="s">
        <v>651</v>
      </c>
      <c r="H758" s="58">
        <f>H759+H760</f>
        <v>11758.475</v>
      </c>
      <c r="I758" s="58">
        <f>I759+I760</f>
        <v>13621.806</v>
      </c>
      <c r="J758" s="58">
        <f>J759+J760</f>
        <v>17621.806</v>
      </c>
    </row>
    <row r="759" spans="1:12" ht="48">
      <c r="A759" s="6"/>
      <c r="B759" s="6">
        <v>743</v>
      </c>
      <c r="C759" s="7" t="s">
        <v>431</v>
      </c>
      <c r="D759" s="57" t="s">
        <v>420</v>
      </c>
      <c r="E759" s="59" t="s">
        <v>650</v>
      </c>
      <c r="F759" s="23" t="s">
        <v>422</v>
      </c>
      <c r="G759" s="24" t="s">
        <v>423</v>
      </c>
      <c r="H759" s="58">
        <v>8242.2520000000004</v>
      </c>
      <c r="I759" s="58">
        <v>6105.5829999999996</v>
      </c>
      <c r="J759" s="58">
        <v>8105.5829999999996</v>
      </c>
    </row>
    <row r="760" spans="1:12" ht="60">
      <c r="A760" s="6"/>
      <c r="B760" s="6">
        <v>743</v>
      </c>
      <c r="C760" s="7" t="s">
        <v>431</v>
      </c>
      <c r="D760" s="57" t="s">
        <v>420</v>
      </c>
      <c r="E760" s="59" t="s">
        <v>650</v>
      </c>
      <c r="F760" s="6">
        <v>600</v>
      </c>
      <c r="G760" s="24" t="s">
        <v>462</v>
      </c>
      <c r="H760" s="58">
        <v>3516.223</v>
      </c>
      <c r="I760" s="58">
        <v>7516.223</v>
      </c>
      <c r="J760" s="58">
        <v>9516.223</v>
      </c>
      <c r="K760" s="58" t="e">
        <f>#REF!</f>
        <v>#REF!</v>
      </c>
      <c r="L760" s="58" t="e">
        <f>#REF!</f>
        <v>#REF!</v>
      </c>
    </row>
    <row r="761" spans="1:12" ht="72">
      <c r="A761" s="6"/>
      <c r="B761" s="6">
        <v>743</v>
      </c>
      <c r="C761" s="7" t="s">
        <v>431</v>
      </c>
      <c r="D761" s="57" t="s">
        <v>420</v>
      </c>
      <c r="E761" s="59" t="s">
        <v>860</v>
      </c>
      <c r="F761" s="60"/>
      <c r="G761" s="176" t="s">
        <v>654</v>
      </c>
      <c r="H761" s="58">
        <f>H762</f>
        <v>3259.38</v>
      </c>
      <c r="I761" s="58">
        <f>I762</f>
        <v>0</v>
      </c>
      <c r="J761" s="58">
        <f>J762</f>
        <v>0</v>
      </c>
    </row>
    <row r="762" spans="1:12" ht="48">
      <c r="A762" s="6"/>
      <c r="B762" s="6">
        <v>743</v>
      </c>
      <c r="C762" s="7" t="s">
        <v>431</v>
      </c>
      <c r="D762" s="57" t="s">
        <v>420</v>
      </c>
      <c r="E762" s="59" t="s">
        <v>860</v>
      </c>
      <c r="F762" s="23" t="s">
        <v>422</v>
      </c>
      <c r="G762" s="24" t="s">
        <v>423</v>
      </c>
      <c r="H762" s="58">
        <v>3259.38</v>
      </c>
      <c r="I762" s="58">
        <v>0</v>
      </c>
      <c r="J762" s="58">
        <v>0</v>
      </c>
    </row>
    <row r="763" spans="1:12" ht="48">
      <c r="A763" s="6"/>
      <c r="B763" s="6">
        <v>743</v>
      </c>
      <c r="C763" s="7" t="s">
        <v>431</v>
      </c>
      <c r="D763" s="57" t="s">
        <v>420</v>
      </c>
      <c r="E763" s="59" t="s">
        <v>861</v>
      </c>
      <c r="F763" s="60"/>
      <c r="G763" s="176" t="s">
        <v>652</v>
      </c>
      <c r="H763" s="58">
        <f>H764</f>
        <v>6180.8</v>
      </c>
      <c r="I763" s="58">
        <f>I764</f>
        <v>6180.8</v>
      </c>
      <c r="J763" s="58">
        <f>J764</f>
        <v>0</v>
      </c>
    </row>
    <row r="764" spans="1:12" ht="48">
      <c r="A764" s="6"/>
      <c r="B764" s="6">
        <v>743</v>
      </c>
      <c r="C764" s="7" t="s">
        <v>431</v>
      </c>
      <c r="D764" s="57" t="s">
        <v>420</v>
      </c>
      <c r="E764" s="59" t="s">
        <v>861</v>
      </c>
      <c r="F764" s="23" t="s">
        <v>422</v>
      </c>
      <c r="G764" s="24" t="s">
        <v>423</v>
      </c>
      <c r="H764" s="58">
        <v>6180.8</v>
      </c>
      <c r="I764" s="58">
        <v>6180.8</v>
      </c>
      <c r="J764" s="58">
        <v>0</v>
      </c>
    </row>
    <row r="765" spans="1:12" ht="60">
      <c r="A765" s="6"/>
      <c r="B765" s="6">
        <v>743</v>
      </c>
      <c r="C765" s="7" t="s">
        <v>431</v>
      </c>
      <c r="D765" s="57" t="s">
        <v>420</v>
      </c>
      <c r="E765" s="59" t="s">
        <v>862</v>
      </c>
      <c r="F765" s="60"/>
      <c r="G765" s="176" t="s">
        <v>653</v>
      </c>
      <c r="H765" s="58">
        <f>H766</f>
        <v>62.432000000000002</v>
      </c>
      <c r="I765" s="58">
        <f>I766</f>
        <v>62.432000000000002</v>
      </c>
      <c r="J765" s="58">
        <f>J766</f>
        <v>0</v>
      </c>
    </row>
    <row r="766" spans="1:12" ht="48">
      <c r="A766" s="6"/>
      <c r="B766" s="6">
        <v>743</v>
      </c>
      <c r="C766" s="7" t="s">
        <v>431</v>
      </c>
      <c r="D766" s="57" t="s">
        <v>420</v>
      </c>
      <c r="E766" s="59" t="s">
        <v>862</v>
      </c>
      <c r="F766" s="23" t="s">
        <v>422</v>
      </c>
      <c r="G766" s="24" t="s">
        <v>423</v>
      </c>
      <c r="H766" s="58">
        <v>62.432000000000002</v>
      </c>
      <c r="I766" s="58">
        <v>62.432000000000002</v>
      </c>
      <c r="J766" s="58">
        <v>0</v>
      </c>
      <c r="K766" s="58">
        <f>K769+K771+K767</f>
        <v>0</v>
      </c>
      <c r="L766" s="58">
        <f>L769+L771+L767</f>
        <v>0</v>
      </c>
    </row>
    <row r="767" spans="1:12" ht="60">
      <c r="A767" s="6"/>
      <c r="B767" s="6">
        <v>743</v>
      </c>
      <c r="C767" s="7" t="s">
        <v>431</v>
      </c>
      <c r="D767" s="57" t="s">
        <v>420</v>
      </c>
      <c r="E767" s="61" t="s">
        <v>378</v>
      </c>
      <c r="F767" s="60"/>
      <c r="G767" s="31" t="s">
        <v>655</v>
      </c>
      <c r="H767" s="58">
        <f>H768+H770</f>
        <v>39007.620999999999</v>
      </c>
      <c r="I767" s="58">
        <f>I768+I770</f>
        <v>0</v>
      </c>
      <c r="J767" s="58">
        <f>J768+J770</f>
        <v>0</v>
      </c>
    </row>
    <row r="768" spans="1:12" ht="48">
      <c r="A768" s="6"/>
      <c r="B768" s="6">
        <v>743</v>
      </c>
      <c r="C768" s="7" t="s">
        <v>431</v>
      </c>
      <c r="D768" s="57" t="s">
        <v>420</v>
      </c>
      <c r="E768" s="61" t="s">
        <v>374</v>
      </c>
      <c r="F768" s="60"/>
      <c r="G768" s="31" t="s">
        <v>656</v>
      </c>
      <c r="H768" s="58">
        <f>H769</f>
        <v>14665.050999999999</v>
      </c>
      <c r="I768" s="58">
        <f>I769</f>
        <v>0</v>
      </c>
      <c r="J768" s="58">
        <f>J769</f>
        <v>0</v>
      </c>
    </row>
    <row r="769" spans="1:10" ht="48">
      <c r="A769" s="6"/>
      <c r="B769" s="6">
        <v>743</v>
      </c>
      <c r="C769" s="7" t="s">
        <v>431</v>
      </c>
      <c r="D769" s="57" t="s">
        <v>420</v>
      </c>
      <c r="E769" s="61" t="s">
        <v>374</v>
      </c>
      <c r="F769" s="23" t="s">
        <v>422</v>
      </c>
      <c r="G769" s="24" t="s">
        <v>423</v>
      </c>
      <c r="H769" s="58">
        <v>14665.050999999999</v>
      </c>
      <c r="I769" s="58">
        <v>0</v>
      </c>
      <c r="J769" s="58">
        <v>0</v>
      </c>
    </row>
    <row r="770" spans="1:10" ht="72">
      <c r="A770" s="6"/>
      <c r="B770" s="6">
        <v>743</v>
      </c>
      <c r="C770" s="7" t="s">
        <v>431</v>
      </c>
      <c r="D770" s="57" t="s">
        <v>420</v>
      </c>
      <c r="E770" s="61" t="s">
        <v>887</v>
      </c>
      <c r="F770" s="175"/>
      <c r="G770" s="5" t="s">
        <v>842</v>
      </c>
      <c r="H770" s="58">
        <f>H771</f>
        <v>24342.57</v>
      </c>
      <c r="I770" s="58">
        <f>I771</f>
        <v>0</v>
      </c>
      <c r="J770" s="58">
        <f>J771</f>
        <v>0</v>
      </c>
    </row>
    <row r="771" spans="1:10" ht="48">
      <c r="A771" s="6"/>
      <c r="B771" s="6">
        <v>743</v>
      </c>
      <c r="C771" s="7" t="s">
        <v>431</v>
      </c>
      <c r="D771" s="57" t="s">
        <v>420</v>
      </c>
      <c r="E771" s="61" t="s">
        <v>887</v>
      </c>
      <c r="F771" s="23" t="s">
        <v>422</v>
      </c>
      <c r="G771" s="24" t="s">
        <v>423</v>
      </c>
      <c r="H771" s="58">
        <v>24342.57</v>
      </c>
      <c r="I771" s="58">
        <f>I761</f>
        <v>0</v>
      </c>
      <c r="J771" s="58">
        <f>J761</f>
        <v>0</v>
      </c>
    </row>
    <row r="772" spans="1:10" ht="24">
      <c r="A772" s="6"/>
      <c r="B772" s="6">
        <v>743</v>
      </c>
      <c r="C772" s="7" t="s">
        <v>431</v>
      </c>
      <c r="D772" s="57" t="s">
        <v>420</v>
      </c>
      <c r="E772" s="28" t="s">
        <v>475</v>
      </c>
      <c r="F772" s="60"/>
      <c r="G772" s="31" t="s">
        <v>409</v>
      </c>
      <c r="H772" s="53">
        <f t="shared" ref="H772:J773" si="87">H773</f>
        <v>63480.224000000002</v>
      </c>
      <c r="I772" s="53">
        <f t="shared" si="87"/>
        <v>63213.674000000006</v>
      </c>
      <c r="J772" s="53">
        <f t="shared" si="87"/>
        <v>63213.674000000006</v>
      </c>
    </row>
    <row r="773" spans="1:10" ht="36">
      <c r="A773" s="6"/>
      <c r="B773" s="6">
        <v>743</v>
      </c>
      <c r="C773" s="7" t="s">
        <v>431</v>
      </c>
      <c r="D773" s="57" t="s">
        <v>420</v>
      </c>
      <c r="E773" s="59" t="s">
        <v>476</v>
      </c>
      <c r="F773" s="60"/>
      <c r="G773" s="31" t="s">
        <v>411</v>
      </c>
      <c r="H773" s="53">
        <f t="shared" si="87"/>
        <v>63480.224000000002</v>
      </c>
      <c r="I773" s="53">
        <f t="shared" si="87"/>
        <v>63213.674000000006</v>
      </c>
      <c r="J773" s="53">
        <f t="shared" si="87"/>
        <v>63213.674000000006</v>
      </c>
    </row>
    <row r="774" spans="1:10" ht="36">
      <c r="A774" s="6"/>
      <c r="B774" s="6">
        <v>743</v>
      </c>
      <c r="C774" s="7" t="s">
        <v>431</v>
      </c>
      <c r="D774" s="57" t="s">
        <v>420</v>
      </c>
      <c r="E774" s="59" t="s">
        <v>657</v>
      </c>
      <c r="F774" s="60"/>
      <c r="G774" s="31" t="s">
        <v>452</v>
      </c>
      <c r="H774" s="53">
        <f>H775+H776+H778+H777</f>
        <v>63480.224000000002</v>
      </c>
      <c r="I774" s="53">
        <f>I775+I776+I778+I777</f>
        <v>63213.674000000006</v>
      </c>
      <c r="J774" s="53">
        <f>J775+J776+J778+J777</f>
        <v>63213.674000000006</v>
      </c>
    </row>
    <row r="775" spans="1:10" ht="132">
      <c r="A775" s="6"/>
      <c r="B775" s="6">
        <v>743</v>
      </c>
      <c r="C775" s="7" t="s">
        <v>431</v>
      </c>
      <c r="D775" s="57" t="s">
        <v>420</v>
      </c>
      <c r="E775" s="59" t="s">
        <v>657</v>
      </c>
      <c r="F775" s="23" t="s">
        <v>414</v>
      </c>
      <c r="G775" s="24" t="s">
        <v>415</v>
      </c>
      <c r="H775" s="53">
        <v>54968.669000000002</v>
      </c>
      <c r="I775" s="53">
        <v>54968.669000000002</v>
      </c>
      <c r="J775" s="53">
        <v>54968.669000000002</v>
      </c>
    </row>
    <row r="776" spans="1:10" ht="48">
      <c r="A776" s="6"/>
      <c r="B776" s="6">
        <v>743</v>
      </c>
      <c r="C776" s="7" t="s">
        <v>431</v>
      </c>
      <c r="D776" s="57" t="s">
        <v>420</v>
      </c>
      <c r="E776" s="59" t="s">
        <v>657</v>
      </c>
      <c r="F776" s="23" t="s">
        <v>422</v>
      </c>
      <c r="G776" s="24" t="s">
        <v>423</v>
      </c>
      <c r="H776" s="53">
        <v>7974.027</v>
      </c>
      <c r="I776" s="53">
        <v>7789.8530000000001</v>
      </c>
      <c r="J776" s="53">
        <v>7789.8530000000001</v>
      </c>
    </row>
    <row r="777" spans="1:10" ht="36">
      <c r="A777" s="6"/>
      <c r="B777" s="6">
        <v>743</v>
      </c>
      <c r="C777" s="7" t="s">
        <v>431</v>
      </c>
      <c r="D777" s="57" t="s">
        <v>420</v>
      </c>
      <c r="E777" s="59" t="s">
        <v>657</v>
      </c>
      <c r="F777" s="6">
        <v>300</v>
      </c>
      <c r="G777" s="5" t="s">
        <v>424</v>
      </c>
      <c r="H777" s="53">
        <v>80.676000000000002</v>
      </c>
      <c r="I777" s="53">
        <v>0</v>
      </c>
      <c r="J777" s="53">
        <v>0</v>
      </c>
    </row>
    <row r="778" spans="1:10" ht="24">
      <c r="A778" s="6"/>
      <c r="B778" s="6">
        <v>743</v>
      </c>
      <c r="C778" s="7" t="s">
        <v>431</v>
      </c>
      <c r="D778" s="57" t="s">
        <v>420</v>
      </c>
      <c r="E778" s="59" t="s">
        <v>657</v>
      </c>
      <c r="F778" s="6" t="s">
        <v>453</v>
      </c>
      <c r="G778" s="5" t="s">
        <v>446</v>
      </c>
      <c r="H778" s="53">
        <v>456.85199999999998</v>
      </c>
      <c r="I778" s="53">
        <v>455.15199999999999</v>
      </c>
      <c r="J778" s="53">
        <v>455.15199999999999</v>
      </c>
    </row>
    <row r="779" spans="1:10" ht="36">
      <c r="A779" s="6"/>
      <c r="B779" s="6">
        <v>743</v>
      </c>
      <c r="C779" s="7" t="s">
        <v>431</v>
      </c>
      <c r="D779" s="57" t="s">
        <v>420</v>
      </c>
      <c r="E779" s="7" t="s">
        <v>416</v>
      </c>
      <c r="F779" s="6"/>
      <c r="G779" s="5" t="s">
        <v>417</v>
      </c>
      <c r="H779" s="53">
        <f>H780</f>
        <v>1500</v>
      </c>
      <c r="I779" s="53">
        <f t="shared" ref="I779:J781" si="88">I780</f>
        <v>0</v>
      </c>
      <c r="J779" s="53">
        <f t="shared" si="88"/>
        <v>0</v>
      </c>
    </row>
    <row r="780" spans="1:10" ht="96">
      <c r="A780" s="6"/>
      <c r="B780" s="6">
        <v>743</v>
      </c>
      <c r="C780" s="7" t="s">
        <v>431</v>
      </c>
      <c r="D780" s="57" t="s">
        <v>420</v>
      </c>
      <c r="E780" s="7" t="s">
        <v>325</v>
      </c>
      <c r="F780" s="25"/>
      <c r="G780" s="26" t="s">
        <v>327</v>
      </c>
      <c r="H780" s="53">
        <f>H781</f>
        <v>1500</v>
      </c>
      <c r="I780" s="53">
        <f t="shared" si="88"/>
        <v>0</v>
      </c>
      <c r="J780" s="53">
        <f t="shared" si="88"/>
        <v>0</v>
      </c>
    </row>
    <row r="781" spans="1:10" ht="60">
      <c r="A781" s="6"/>
      <c r="B781" s="6">
        <v>743</v>
      </c>
      <c r="C781" s="7" t="s">
        <v>431</v>
      </c>
      <c r="D781" s="57" t="s">
        <v>420</v>
      </c>
      <c r="E781" s="7" t="s">
        <v>326</v>
      </c>
      <c r="F781" s="25"/>
      <c r="G781" s="26" t="s">
        <v>324</v>
      </c>
      <c r="H781" s="53">
        <f>H782</f>
        <v>1500</v>
      </c>
      <c r="I781" s="53">
        <f t="shared" si="88"/>
        <v>0</v>
      </c>
      <c r="J781" s="53">
        <f t="shared" si="88"/>
        <v>0</v>
      </c>
    </row>
    <row r="782" spans="1:10" ht="48">
      <c r="A782" s="6"/>
      <c r="B782" s="6">
        <v>743</v>
      </c>
      <c r="C782" s="7" t="s">
        <v>431</v>
      </c>
      <c r="D782" s="57" t="s">
        <v>420</v>
      </c>
      <c r="E782" s="7" t="s">
        <v>326</v>
      </c>
      <c r="F782" s="23" t="s">
        <v>422</v>
      </c>
      <c r="G782" s="24" t="s">
        <v>423</v>
      </c>
      <c r="H782" s="53">
        <v>1500</v>
      </c>
      <c r="I782" s="53">
        <v>0</v>
      </c>
      <c r="J782" s="53">
        <v>0</v>
      </c>
    </row>
    <row r="783" spans="1:10" ht="24">
      <c r="A783" s="6"/>
      <c r="B783" s="6">
        <v>743</v>
      </c>
      <c r="C783" s="10" t="s">
        <v>385</v>
      </c>
      <c r="D783" s="10" t="s">
        <v>402</v>
      </c>
      <c r="E783" s="44"/>
      <c r="F783" s="10"/>
      <c r="G783" s="11" t="s">
        <v>135</v>
      </c>
      <c r="H783" s="145">
        <f t="shared" ref="H783:J788" si="89">H784</f>
        <v>991.2</v>
      </c>
      <c r="I783" s="145">
        <f t="shared" si="89"/>
        <v>0</v>
      </c>
      <c r="J783" s="145">
        <f t="shared" si="89"/>
        <v>0</v>
      </c>
    </row>
    <row r="784" spans="1:10" ht="36">
      <c r="A784" s="6"/>
      <c r="B784" s="6">
        <v>743</v>
      </c>
      <c r="C784" s="16" t="s">
        <v>385</v>
      </c>
      <c r="D784" s="16" t="s">
        <v>425</v>
      </c>
      <c r="E784" s="72"/>
      <c r="F784" s="16"/>
      <c r="G784" s="16" t="s">
        <v>136</v>
      </c>
      <c r="H784" s="65">
        <f t="shared" si="89"/>
        <v>991.2</v>
      </c>
      <c r="I784" s="65">
        <f t="shared" si="89"/>
        <v>0</v>
      </c>
      <c r="J784" s="65">
        <f t="shared" si="89"/>
        <v>0</v>
      </c>
    </row>
    <row r="785" spans="1:12" ht="72">
      <c r="A785" s="6"/>
      <c r="B785" s="6">
        <v>743</v>
      </c>
      <c r="C785" s="18" t="s">
        <v>385</v>
      </c>
      <c r="D785" s="18" t="s">
        <v>425</v>
      </c>
      <c r="E785" s="15" t="s">
        <v>64</v>
      </c>
      <c r="F785" s="18"/>
      <c r="G785" s="19" t="s">
        <v>65</v>
      </c>
      <c r="H785" s="53">
        <f t="shared" si="89"/>
        <v>991.2</v>
      </c>
      <c r="I785" s="53">
        <f t="shared" si="89"/>
        <v>0</v>
      </c>
      <c r="J785" s="53">
        <f>J786</f>
        <v>0</v>
      </c>
    </row>
    <row r="786" spans="1:12" ht="108">
      <c r="A786" s="6"/>
      <c r="B786" s="6">
        <v>743</v>
      </c>
      <c r="C786" s="6" t="s">
        <v>385</v>
      </c>
      <c r="D786" s="6" t="s">
        <v>425</v>
      </c>
      <c r="E786" s="7" t="s">
        <v>66</v>
      </c>
      <c r="F786" s="6"/>
      <c r="G786" s="5" t="s">
        <v>67</v>
      </c>
      <c r="H786" s="53">
        <f t="shared" si="89"/>
        <v>991.2</v>
      </c>
      <c r="I786" s="53">
        <f t="shared" si="89"/>
        <v>0</v>
      </c>
      <c r="J786" s="53">
        <f>J787</f>
        <v>0</v>
      </c>
    </row>
    <row r="787" spans="1:12" ht="156">
      <c r="A787" s="6"/>
      <c r="B787" s="6">
        <v>743</v>
      </c>
      <c r="C787" s="6" t="s">
        <v>385</v>
      </c>
      <c r="D787" s="6" t="s">
        <v>425</v>
      </c>
      <c r="E787" s="7" t="s">
        <v>137</v>
      </c>
      <c r="F787" s="6"/>
      <c r="G787" s="5" t="s">
        <v>138</v>
      </c>
      <c r="H787" s="53">
        <f t="shared" si="89"/>
        <v>991.2</v>
      </c>
      <c r="I787" s="53">
        <f t="shared" si="89"/>
        <v>0</v>
      </c>
      <c r="J787" s="53">
        <f>J788</f>
        <v>0</v>
      </c>
    </row>
    <row r="788" spans="1:12" ht="84">
      <c r="A788" s="6"/>
      <c r="B788" s="6">
        <v>743</v>
      </c>
      <c r="C788" s="6" t="s">
        <v>385</v>
      </c>
      <c r="D788" s="6" t="s">
        <v>425</v>
      </c>
      <c r="E788" s="7" t="s">
        <v>141</v>
      </c>
      <c r="F788" s="6"/>
      <c r="G788" s="5" t="s">
        <v>142</v>
      </c>
      <c r="H788" s="53">
        <f t="shared" si="89"/>
        <v>991.2</v>
      </c>
      <c r="I788" s="53">
        <f>I789</f>
        <v>0</v>
      </c>
      <c r="J788" s="53">
        <f>J789</f>
        <v>0</v>
      </c>
    </row>
    <row r="789" spans="1:12" ht="48">
      <c r="A789" s="6"/>
      <c r="B789" s="6">
        <v>743</v>
      </c>
      <c r="C789" s="6" t="s">
        <v>385</v>
      </c>
      <c r="D789" s="6" t="s">
        <v>425</v>
      </c>
      <c r="E789" s="7" t="s">
        <v>141</v>
      </c>
      <c r="F789" s="23" t="s">
        <v>422</v>
      </c>
      <c r="G789" s="24" t="s">
        <v>423</v>
      </c>
      <c r="H789" s="53">
        <v>991.2</v>
      </c>
      <c r="I789" s="53">
        <v>0</v>
      </c>
      <c r="J789" s="53">
        <v>0</v>
      </c>
    </row>
    <row r="790" spans="1:12" ht="48">
      <c r="A790" s="10">
        <v>7</v>
      </c>
      <c r="B790" s="10">
        <v>744</v>
      </c>
      <c r="C790" s="10"/>
      <c r="D790" s="10"/>
      <c r="E790" s="50"/>
      <c r="F790" s="45"/>
      <c r="G790" s="46" t="s">
        <v>292</v>
      </c>
      <c r="H790" s="12">
        <f>H791+H820</f>
        <v>378893.42000000004</v>
      </c>
      <c r="I790" s="12">
        <f>I791+I820</f>
        <v>353445.17699999997</v>
      </c>
      <c r="J790" s="12">
        <f>J791+J820</f>
        <v>367531.36399999994</v>
      </c>
      <c r="K790" s="12">
        <f>K791</f>
        <v>0</v>
      </c>
      <c r="L790" s="12">
        <f>L791</f>
        <v>0</v>
      </c>
    </row>
    <row r="791" spans="1:12">
      <c r="A791" s="6"/>
      <c r="B791" s="6">
        <v>744</v>
      </c>
      <c r="C791" s="10" t="s">
        <v>664</v>
      </c>
      <c r="D791" s="10" t="s">
        <v>402</v>
      </c>
      <c r="E791" s="44"/>
      <c r="F791" s="6"/>
      <c r="G791" s="11" t="s">
        <v>665</v>
      </c>
      <c r="H791" s="145">
        <f>H792+H813</f>
        <v>60616.695</v>
      </c>
      <c r="I791" s="145">
        <f>I792+I813</f>
        <v>58615.909999999996</v>
      </c>
      <c r="J791" s="145">
        <f>J792+J813</f>
        <v>60615.909999999996</v>
      </c>
    </row>
    <row r="792" spans="1:12" ht="24">
      <c r="A792" s="6"/>
      <c r="B792" s="6">
        <v>744</v>
      </c>
      <c r="C792" s="27" t="s">
        <v>664</v>
      </c>
      <c r="D792" s="14" t="s">
        <v>420</v>
      </c>
      <c r="E792" s="14"/>
      <c r="F792" s="27"/>
      <c r="G792" s="16" t="s">
        <v>328</v>
      </c>
      <c r="H792" s="17">
        <f>H800+H793+H809</f>
        <v>60469.612999999998</v>
      </c>
      <c r="I792" s="17">
        <f>I800+I793+I809</f>
        <v>58540.327999999994</v>
      </c>
      <c r="J792" s="17">
        <f>J800+J793+J809</f>
        <v>60540.327999999994</v>
      </c>
    </row>
    <row r="793" spans="1:12" ht="72">
      <c r="A793" s="6"/>
      <c r="B793" s="6">
        <v>744</v>
      </c>
      <c r="C793" s="7" t="s">
        <v>664</v>
      </c>
      <c r="D793" s="7" t="s">
        <v>420</v>
      </c>
      <c r="E793" s="15" t="s">
        <v>667</v>
      </c>
      <c r="F793" s="18"/>
      <c r="G793" s="19" t="s">
        <v>668</v>
      </c>
      <c r="H793" s="20">
        <f t="shared" ref="H793:J794" si="90">H794</f>
        <v>23604.66</v>
      </c>
      <c r="I793" s="20">
        <f t="shared" si="90"/>
        <v>23604.66</v>
      </c>
      <c r="J793" s="20">
        <f t="shared" si="90"/>
        <v>23604.66</v>
      </c>
    </row>
    <row r="794" spans="1:12" ht="48">
      <c r="A794" s="6"/>
      <c r="B794" s="6">
        <v>744</v>
      </c>
      <c r="C794" s="7" t="s">
        <v>664</v>
      </c>
      <c r="D794" s="7" t="s">
        <v>420</v>
      </c>
      <c r="E794" s="7" t="s">
        <v>3</v>
      </c>
      <c r="F794" s="6"/>
      <c r="G794" s="5" t="s">
        <v>4</v>
      </c>
      <c r="H794" s="21">
        <f t="shared" si="90"/>
        <v>23604.66</v>
      </c>
      <c r="I794" s="21">
        <f t="shared" si="90"/>
        <v>23604.66</v>
      </c>
      <c r="J794" s="21">
        <f t="shared" si="90"/>
        <v>23604.66</v>
      </c>
    </row>
    <row r="795" spans="1:12" ht="108">
      <c r="A795" s="6"/>
      <c r="B795" s="6">
        <v>744</v>
      </c>
      <c r="C795" s="7" t="s">
        <v>664</v>
      </c>
      <c r="D795" s="7" t="s">
        <v>420</v>
      </c>
      <c r="E795" s="7" t="s">
        <v>5</v>
      </c>
      <c r="F795" s="6"/>
      <c r="G795" s="5" t="s">
        <v>6</v>
      </c>
      <c r="H795" s="21">
        <f>H796+H798</f>
        <v>23604.66</v>
      </c>
      <c r="I795" s="21">
        <f>I796+I798</f>
        <v>23604.66</v>
      </c>
      <c r="J795" s="21">
        <f>J796+J798</f>
        <v>23604.66</v>
      </c>
    </row>
    <row r="796" spans="1:12" ht="84">
      <c r="A796" s="6"/>
      <c r="B796" s="6">
        <v>744</v>
      </c>
      <c r="C796" s="7" t="s">
        <v>664</v>
      </c>
      <c r="D796" s="7" t="s">
        <v>420</v>
      </c>
      <c r="E796" s="7" t="s">
        <v>7</v>
      </c>
      <c r="F796" s="6"/>
      <c r="G796" s="5" t="s">
        <v>8</v>
      </c>
      <c r="H796" s="21">
        <f>H797</f>
        <v>23368.614000000001</v>
      </c>
      <c r="I796" s="21">
        <f>I797</f>
        <v>23368.614000000001</v>
      </c>
      <c r="J796" s="21">
        <f>J797</f>
        <v>23368.614000000001</v>
      </c>
    </row>
    <row r="797" spans="1:12" ht="60">
      <c r="A797" s="6"/>
      <c r="B797" s="6">
        <v>744</v>
      </c>
      <c r="C797" s="7" t="s">
        <v>664</v>
      </c>
      <c r="D797" s="7" t="s">
        <v>420</v>
      </c>
      <c r="E797" s="7" t="s">
        <v>7</v>
      </c>
      <c r="F797" s="23" t="s">
        <v>461</v>
      </c>
      <c r="G797" s="24" t="s">
        <v>462</v>
      </c>
      <c r="H797" s="21">
        <v>23368.614000000001</v>
      </c>
      <c r="I797" s="21">
        <v>23368.614000000001</v>
      </c>
      <c r="J797" s="21">
        <v>23368.614000000001</v>
      </c>
    </row>
    <row r="798" spans="1:12" ht="84">
      <c r="A798" s="6"/>
      <c r="B798" s="6">
        <v>744</v>
      </c>
      <c r="C798" s="7" t="s">
        <v>664</v>
      </c>
      <c r="D798" s="7" t="s">
        <v>420</v>
      </c>
      <c r="E798" s="7" t="s">
        <v>9</v>
      </c>
      <c r="F798" s="6"/>
      <c r="G798" s="5" t="s">
        <v>10</v>
      </c>
      <c r="H798" s="21">
        <f>H799</f>
        <v>236.04599999999999</v>
      </c>
      <c r="I798" s="21">
        <f>I799</f>
        <v>236.04599999999999</v>
      </c>
      <c r="J798" s="21">
        <f>J799</f>
        <v>236.04599999999999</v>
      </c>
    </row>
    <row r="799" spans="1:12" ht="60">
      <c r="A799" s="6"/>
      <c r="B799" s="6">
        <v>744</v>
      </c>
      <c r="C799" s="7" t="s">
        <v>664</v>
      </c>
      <c r="D799" s="7" t="s">
        <v>420</v>
      </c>
      <c r="E799" s="7" t="s">
        <v>9</v>
      </c>
      <c r="F799" s="23" t="s">
        <v>461</v>
      </c>
      <c r="G799" s="24" t="s">
        <v>462</v>
      </c>
      <c r="H799" s="21">
        <v>236.04599999999999</v>
      </c>
      <c r="I799" s="21">
        <v>236.04599999999999</v>
      </c>
      <c r="J799" s="21">
        <v>236.04599999999999</v>
      </c>
    </row>
    <row r="800" spans="1:12" ht="72">
      <c r="A800" s="6"/>
      <c r="B800" s="6">
        <v>744</v>
      </c>
      <c r="C800" s="18" t="s">
        <v>664</v>
      </c>
      <c r="D800" s="15" t="s">
        <v>420</v>
      </c>
      <c r="E800" s="15" t="s">
        <v>11</v>
      </c>
      <c r="F800" s="18"/>
      <c r="G800" s="19" t="s">
        <v>12</v>
      </c>
      <c r="H800" s="20">
        <f t="shared" ref="H800:J801" si="91">H801</f>
        <v>36588.953000000001</v>
      </c>
      <c r="I800" s="20">
        <f t="shared" si="91"/>
        <v>34935.667999999998</v>
      </c>
      <c r="J800" s="20">
        <f t="shared" si="91"/>
        <v>36935.667999999998</v>
      </c>
    </row>
    <row r="801" spans="1:10" ht="60">
      <c r="A801" s="6"/>
      <c r="B801" s="6">
        <v>744</v>
      </c>
      <c r="C801" s="6" t="s">
        <v>664</v>
      </c>
      <c r="D801" s="7" t="s">
        <v>420</v>
      </c>
      <c r="E801" s="7" t="s">
        <v>13</v>
      </c>
      <c r="F801" s="6"/>
      <c r="G801" s="5" t="s">
        <v>14</v>
      </c>
      <c r="H801" s="21">
        <f>H802</f>
        <v>36588.953000000001</v>
      </c>
      <c r="I801" s="21">
        <f t="shared" si="91"/>
        <v>34935.667999999998</v>
      </c>
      <c r="J801" s="21">
        <f t="shared" si="91"/>
        <v>36935.667999999998</v>
      </c>
    </row>
    <row r="802" spans="1:10" ht="48">
      <c r="A802" s="6"/>
      <c r="B802" s="6">
        <v>744</v>
      </c>
      <c r="C802" s="6" t="s">
        <v>664</v>
      </c>
      <c r="D802" s="7" t="s">
        <v>420</v>
      </c>
      <c r="E802" s="7" t="s">
        <v>15</v>
      </c>
      <c r="F802" s="6"/>
      <c r="G802" s="5" t="s">
        <v>16</v>
      </c>
      <c r="H802" s="21">
        <f>H803+H805+H807</f>
        <v>36588.953000000001</v>
      </c>
      <c r="I802" s="21">
        <f>I803+I805+I807</f>
        <v>34935.667999999998</v>
      </c>
      <c r="J802" s="21">
        <f>J803+J805+J807</f>
        <v>36935.667999999998</v>
      </c>
    </row>
    <row r="803" spans="1:10" ht="48">
      <c r="A803" s="6"/>
      <c r="B803" s="6">
        <v>744</v>
      </c>
      <c r="C803" s="6" t="s">
        <v>664</v>
      </c>
      <c r="D803" s="7" t="s">
        <v>420</v>
      </c>
      <c r="E803" s="7" t="s">
        <v>17</v>
      </c>
      <c r="F803" s="6"/>
      <c r="G803" s="5" t="s">
        <v>18</v>
      </c>
      <c r="H803" s="21">
        <f>H804</f>
        <v>35794.953000000001</v>
      </c>
      <c r="I803" s="21">
        <f>I804</f>
        <v>34935.667999999998</v>
      </c>
      <c r="J803" s="21">
        <f>J804</f>
        <v>36935.667999999998</v>
      </c>
    </row>
    <row r="804" spans="1:10" ht="60">
      <c r="A804" s="6"/>
      <c r="B804" s="6">
        <v>744</v>
      </c>
      <c r="C804" s="6" t="s">
        <v>664</v>
      </c>
      <c r="D804" s="7" t="s">
        <v>420</v>
      </c>
      <c r="E804" s="7" t="s">
        <v>17</v>
      </c>
      <c r="F804" s="37" t="s">
        <v>461</v>
      </c>
      <c r="G804" s="24" t="s">
        <v>462</v>
      </c>
      <c r="H804" s="21">
        <v>35794.953000000001</v>
      </c>
      <c r="I804" s="21">
        <v>34935.667999999998</v>
      </c>
      <c r="J804" s="21">
        <v>36935.667999999998</v>
      </c>
    </row>
    <row r="805" spans="1:10" ht="84">
      <c r="A805" s="6"/>
      <c r="B805" s="6">
        <v>744</v>
      </c>
      <c r="C805" s="6" t="s">
        <v>664</v>
      </c>
      <c r="D805" s="7" t="s">
        <v>420</v>
      </c>
      <c r="E805" s="7" t="s">
        <v>835</v>
      </c>
      <c r="F805" s="6"/>
      <c r="G805" s="5" t="s">
        <v>836</v>
      </c>
      <c r="H805" s="21">
        <f>H806</f>
        <v>750</v>
      </c>
      <c r="I805" s="21">
        <f>I806</f>
        <v>0</v>
      </c>
      <c r="J805" s="21">
        <f>J806</f>
        <v>0</v>
      </c>
    </row>
    <row r="806" spans="1:10" ht="60">
      <c r="A806" s="6"/>
      <c r="B806" s="6">
        <v>744</v>
      </c>
      <c r="C806" s="6" t="s">
        <v>664</v>
      </c>
      <c r="D806" s="7" t="s">
        <v>420</v>
      </c>
      <c r="E806" s="7" t="s">
        <v>835</v>
      </c>
      <c r="F806" s="23" t="s">
        <v>461</v>
      </c>
      <c r="G806" s="24" t="s">
        <v>462</v>
      </c>
      <c r="H806" s="21">
        <v>750</v>
      </c>
      <c r="I806" s="21">
        <v>0</v>
      </c>
      <c r="J806" s="21">
        <v>0</v>
      </c>
    </row>
    <row r="807" spans="1:10" ht="84">
      <c r="A807" s="6"/>
      <c r="B807" s="6">
        <v>744</v>
      </c>
      <c r="C807" s="6" t="s">
        <v>664</v>
      </c>
      <c r="D807" s="7" t="s">
        <v>420</v>
      </c>
      <c r="E807" s="7" t="s">
        <v>837</v>
      </c>
      <c r="F807" s="6"/>
      <c r="G807" s="5" t="s">
        <v>838</v>
      </c>
      <c r="H807" s="21">
        <f>H808</f>
        <v>44</v>
      </c>
      <c r="I807" s="21">
        <f>I808</f>
        <v>0</v>
      </c>
      <c r="J807" s="21">
        <f>J808</f>
        <v>0</v>
      </c>
    </row>
    <row r="808" spans="1:10" ht="60">
      <c r="A808" s="6"/>
      <c r="B808" s="6">
        <v>744</v>
      </c>
      <c r="C808" s="6" t="s">
        <v>664</v>
      </c>
      <c r="D808" s="7" t="s">
        <v>420</v>
      </c>
      <c r="E808" s="7" t="s">
        <v>837</v>
      </c>
      <c r="F808" s="37" t="s">
        <v>461</v>
      </c>
      <c r="G808" s="24" t="s">
        <v>462</v>
      </c>
      <c r="H808" s="21">
        <v>44</v>
      </c>
      <c r="I808" s="21">
        <f>I809+I810</f>
        <v>0</v>
      </c>
      <c r="J808" s="21">
        <f>J809+J810</f>
        <v>0</v>
      </c>
    </row>
    <row r="809" spans="1:10" ht="36">
      <c r="A809" s="6"/>
      <c r="B809" s="6">
        <v>744</v>
      </c>
      <c r="C809" s="6" t="s">
        <v>664</v>
      </c>
      <c r="D809" s="7" t="s">
        <v>420</v>
      </c>
      <c r="E809" s="7" t="s">
        <v>416</v>
      </c>
      <c r="F809" s="6"/>
      <c r="G809" s="5" t="s">
        <v>417</v>
      </c>
      <c r="H809" s="53">
        <f t="shared" ref="H809:J811" si="92">H810</f>
        <v>276</v>
      </c>
      <c r="I809" s="53">
        <f t="shared" si="92"/>
        <v>0</v>
      </c>
      <c r="J809" s="53">
        <f t="shared" si="92"/>
        <v>0</v>
      </c>
    </row>
    <row r="810" spans="1:10" ht="96">
      <c r="A810" s="6"/>
      <c r="B810" s="6">
        <v>744</v>
      </c>
      <c r="C810" s="6" t="s">
        <v>664</v>
      </c>
      <c r="D810" s="7" t="s">
        <v>420</v>
      </c>
      <c r="E810" s="7" t="s">
        <v>325</v>
      </c>
      <c r="F810" s="25"/>
      <c r="G810" s="26" t="s">
        <v>327</v>
      </c>
      <c r="H810" s="53">
        <f t="shared" si="92"/>
        <v>276</v>
      </c>
      <c r="I810" s="53">
        <f t="shared" si="92"/>
        <v>0</v>
      </c>
      <c r="J810" s="53">
        <f t="shared" si="92"/>
        <v>0</v>
      </c>
    </row>
    <row r="811" spans="1:10" ht="60">
      <c r="A811" s="6"/>
      <c r="B811" s="6">
        <v>744</v>
      </c>
      <c r="C811" s="6" t="s">
        <v>664</v>
      </c>
      <c r="D811" s="7" t="s">
        <v>420</v>
      </c>
      <c r="E811" s="7" t="s">
        <v>326</v>
      </c>
      <c r="F811" s="25"/>
      <c r="G811" s="26" t="s">
        <v>324</v>
      </c>
      <c r="H811" s="53">
        <f t="shared" si="92"/>
        <v>276</v>
      </c>
      <c r="I811" s="53">
        <f t="shared" si="92"/>
        <v>0</v>
      </c>
      <c r="J811" s="53">
        <f t="shared" si="92"/>
        <v>0</v>
      </c>
    </row>
    <row r="812" spans="1:10" ht="48">
      <c r="A812" s="6"/>
      <c r="B812" s="6">
        <v>744</v>
      </c>
      <c r="C812" s="6" t="s">
        <v>664</v>
      </c>
      <c r="D812" s="7" t="s">
        <v>420</v>
      </c>
      <c r="E812" s="7" t="s">
        <v>326</v>
      </c>
      <c r="F812" s="168">
        <v>600</v>
      </c>
      <c r="G812" s="24" t="s">
        <v>423</v>
      </c>
      <c r="H812" s="53">
        <v>276</v>
      </c>
      <c r="I812" s="53">
        <v>0</v>
      </c>
      <c r="J812" s="53">
        <v>0</v>
      </c>
    </row>
    <row r="813" spans="1:10" ht="60">
      <c r="A813" s="6"/>
      <c r="B813" s="6">
        <v>744</v>
      </c>
      <c r="C813" s="10" t="s">
        <v>664</v>
      </c>
      <c r="D813" s="27" t="s">
        <v>431</v>
      </c>
      <c r="E813" s="14"/>
      <c r="F813" s="27"/>
      <c r="G813" s="16" t="s">
        <v>19</v>
      </c>
      <c r="H813" s="17">
        <f t="shared" ref="H813:J814" si="93">H814</f>
        <v>147.08199999999999</v>
      </c>
      <c r="I813" s="17">
        <f t="shared" si="93"/>
        <v>75.581999999999994</v>
      </c>
      <c r="J813" s="17">
        <f t="shared" si="93"/>
        <v>75.581999999999994</v>
      </c>
    </row>
    <row r="814" spans="1:10" ht="72">
      <c r="A814" s="6"/>
      <c r="B814" s="6">
        <v>744</v>
      </c>
      <c r="C814" s="18" t="s">
        <v>664</v>
      </c>
      <c r="D814" s="18" t="s">
        <v>431</v>
      </c>
      <c r="E814" s="15" t="s">
        <v>11</v>
      </c>
      <c r="F814" s="18"/>
      <c r="G814" s="19" t="s">
        <v>12</v>
      </c>
      <c r="H814" s="20">
        <f t="shared" si="93"/>
        <v>147.08199999999999</v>
      </c>
      <c r="I814" s="20">
        <f t="shared" si="93"/>
        <v>75.581999999999994</v>
      </c>
      <c r="J814" s="20">
        <f t="shared" si="93"/>
        <v>75.581999999999994</v>
      </c>
    </row>
    <row r="815" spans="1:10" ht="60">
      <c r="A815" s="6"/>
      <c r="B815" s="6">
        <v>744</v>
      </c>
      <c r="C815" s="6" t="s">
        <v>664</v>
      </c>
      <c r="D815" s="6" t="s">
        <v>431</v>
      </c>
      <c r="E815" s="7" t="s">
        <v>13</v>
      </c>
      <c r="F815" s="6"/>
      <c r="G815" s="5" t="s">
        <v>14</v>
      </c>
      <c r="H815" s="21">
        <f>H817</f>
        <v>147.08199999999999</v>
      </c>
      <c r="I815" s="21">
        <f>I817</f>
        <v>75.581999999999994</v>
      </c>
      <c r="J815" s="21">
        <f>J817</f>
        <v>75.581999999999994</v>
      </c>
    </row>
    <row r="816" spans="1:10" ht="48">
      <c r="A816" s="6"/>
      <c r="B816" s="6">
        <v>744</v>
      </c>
      <c r="C816" s="6" t="s">
        <v>664</v>
      </c>
      <c r="D816" s="6" t="s">
        <v>431</v>
      </c>
      <c r="E816" s="7" t="s">
        <v>15</v>
      </c>
      <c r="F816" s="6"/>
      <c r="G816" s="5" t="s">
        <v>16</v>
      </c>
      <c r="H816" s="21">
        <f t="shared" ref="H816:J816" si="94">H817</f>
        <v>147.08199999999999</v>
      </c>
      <c r="I816" s="21">
        <f t="shared" si="94"/>
        <v>75.581999999999994</v>
      </c>
      <c r="J816" s="21">
        <f t="shared" si="94"/>
        <v>75.581999999999994</v>
      </c>
    </row>
    <row r="817" spans="1:12" ht="48">
      <c r="A817" s="6"/>
      <c r="B817" s="6">
        <v>744</v>
      </c>
      <c r="C817" s="6" t="s">
        <v>664</v>
      </c>
      <c r="D817" s="6" t="s">
        <v>431</v>
      </c>
      <c r="E817" s="7" t="s">
        <v>20</v>
      </c>
      <c r="F817" s="25"/>
      <c r="G817" s="5" t="s">
        <v>19</v>
      </c>
      <c r="H817" s="21">
        <f>H819+H818</f>
        <v>147.08199999999999</v>
      </c>
      <c r="I817" s="21">
        <f t="shared" ref="I817:J817" si="95">I819+I818</f>
        <v>75.581999999999994</v>
      </c>
      <c r="J817" s="21">
        <f t="shared" si="95"/>
        <v>75.581999999999994</v>
      </c>
    </row>
    <row r="818" spans="1:12" ht="48">
      <c r="A818" s="6"/>
      <c r="B818" s="6">
        <v>744</v>
      </c>
      <c r="C818" s="6" t="s">
        <v>664</v>
      </c>
      <c r="D818" s="6" t="s">
        <v>431</v>
      </c>
      <c r="E818" s="7" t="s">
        <v>20</v>
      </c>
      <c r="F818" s="23" t="s">
        <v>422</v>
      </c>
      <c r="G818" s="24" t="s">
        <v>423</v>
      </c>
      <c r="H818" s="21">
        <v>55</v>
      </c>
      <c r="I818" s="21">
        <v>0</v>
      </c>
      <c r="J818" s="21">
        <v>0</v>
      </c>
    </row>
    <row r="819" spans="1:12" ht="60">
      <c r="A819" s="6"/>
      <c r="B819" s="6">
        <v>744</v>
      </c>
      <c r="C819" s="6" t="s">
        <v>664</v>
      </c>
      <c r="D819" s="6" t="s">
        <v>431</v>
      </c>
      <c r="E819" s="7" t="s">
        <v>20</v>
      </c>
      <c r="F819" s="37" t="s">
        <v>461</v>
      </c>
      <c r="G819" s="24" t="s">
        <v>462</v>
      </c>
      <c r="H819" s="21">
        <v>92.081999999999994</v>
      </c>
      <c r="I819" s="21">
        <v>75.581999999999994</v>
      </c>
      <c r="J819" s="21">
        <v>75.581999999999994</v>
      </c>
    </row>
    <row r="820" spans="1:12" ht="24">
      <c r="A820" s="6"/>
      <c r="B820" s="6">
        <v>744</v>
      </c>
      <c r="C820" s="10" t="s">
        <v>508</v>
      </c>
      <c r="D820" s="10" t="s">
        <v>402</v>
      </c>
      <c r="E820" s="44"/>
      <c r="F820" s="10"/>
      <c r="G820" s="11" t="s">
        <v>33</v>
      </c>
      <c r="H820" s="12">
        <f>H821+H905</f>
        <v>318276.72500000003</v>
      </c>
      <c r="I820" s="12">
        <f>I821+I905</f>
        <v>294829.26699999999</v>
      </c>
      <c r="J820" s="12">
        <f>J821+J905</f>
        <v>306915.45399999997</v>
      </c>
    </row>
    <row r="821" spans="1:12">
      <c r="A821" s="6"/>
      <c r="B821" s="6">
        <v>744</v>
      </c>
      <c r="C821" s="27" t="s">
        <v>508</v>
      </c>
      <c r="D821" s="27" t="s">
        <v>401</v>
      </c>
      <c r="E821" s="14"/>
      <c r="F821" s="27"/>
      <c r="G821" s="16" t="s">
        <v>34</v>
      </c>
      <c r="H821" s="17">
        <f>H822</f>
        <v>306548.06200000003</v>
      </c>
      <c r="I821" s="17">
        <f>I822</f>
        <v>283019.90399999998</v>
      </c>
      <c r="J821" s="17">
        <f>J822</f>
        <v>295106.09099999996</v>
      </c>
      <c r="K821" s="17">
        <f>K822</f>
        <v>0</v>
      </c>
      <c r="L821" s="17">
        <f>L822</f>
        <v>0</v>
      </c>
    </row>
    <row r="822" spans="1:12" ht="72">
      <c r="A822" s="6"/>
      <c r="B822" s="6">
        <v>744</v>
      </c>
      <c r="C822" s="18" t="s">
        <v>508</v>
      </c>
      <c r="D822" s="18" t="s">
        <v>401</v>
      </c>
      <c r="E822" s="15" t="s">
        <v>11</v>
      </c>
      <c r="F822" s="18"/>
      <c r="G822" s="19" t="s">
        <v>12</v>
      </c>
      <c r="H822" s="20">
        <f>H823</f>
        <v>306548.06200000003</v>
      </c>
      <c r="I822" s="20">
        <f>I823</f>
        <v>283019.90399999998</v>
      </c>
      <c r="J822" s="20">
        <f>J823</f>
        <v>295106.09099999996</v>
      </c>
    </row>
    <row r="823" spans="1:12" ht="60">
      <c r="A823" s="6"/>
      <c r="B823" s="6">
        <v>744</v>
      </c>
      <c r="C823" s="6" t="s">
        <v>508</v>
      </c>
      <c r="D823" s="6" t="s">
        <v>401</v>
      </c>
      <c r="E823" s="7" t="s">
        <v>13</v>
      </c>
      <c r="F823" s="6"/>
      <c r="G823" s="5" t="s">
        <v>14</v>
      </c>
      <c r="H823" s="21">
        <f>H824+H844+H860+H864+H867</f>
        <v>306548.06200000003</v>
      </c>
      <c r="I823" s="21">
        <f>I824+I844+I860+I864+I867</f>
        <v>283019.90399999998</v>
      </c>
      <c r="J823" s="21">
        <f>J824+J844+J860+J864+J867</f>
        <v>295106.09099999996</v>
      </c>
    </row>
    <row r="824" spans="1:12" ht="36">
      <c r="A824" s="6"/>
      <c r="B824" s="6">
        <v>744</v>
      </c>
      <c r="C824" s="6" t="s">
        <v>508</v>
      </c>
      <c r="D824" s="6" t="s">
        <v>401</v>
      </c>
      <c r="E824" s="7" t="s">
        <v>35</v>
      </c>
      <c r="F824" s="6"/>
      <c r="G824" s="5" t="s">
        <v>36</v>
      </c>
      <c r="H824" s="21">
        <f>H825+H827+H831+H838+H841+H833+H836</f>
        <v>48525.453000000009</v>
      </c>
      <c r="I824" s="21">
        <f t="shared" ref="I824:J824" si="96">I825+I827+I831+I838+I841+I833+I836</f>
        <v>46627.27</v>
      </c>
      <c r="J824" s="21">
        <f t="shared" si="96"/>
        <v>49111.886999999995</v>
      </c>
    </row>
    <row r="825" spans="1:12" ht="60">
      <c r="A825" s="6"/>
      <c r="B825" s="6">
        <v>744</v>
      </c>
      <c r="C825" s="6" t="s">
        <v>508</v>
      </c>
      <c r="D825" s="6" t="s">
        <v>401</v>
      </c>
      <c r="E825" s="7" t="s">
        <v>37</v>
      </c>
      <c r="F825" s="23"/>
      <c r="G825" s="24" t="s">
        <v>38</v>
      </c>
      <c r="H825" s="21">
        <f>H826</f>
        <v>12655.272000000001</v>
      </c>
      <c r="I825" s="21">
        <f>I826</f>
        <v>12857.46</v>
      </c>
      <c r="J825" s="21">
        <f>J826</f>
        <v>14833.434999999999</v>
      </c>
    </row>
    <row r="826" spans="1:12" ht="60">
      <c r="A826" s="6"/>
      <c r="B826" s="6">
        <v>744</v>
      </c>
      <c r="C826" s="6" t="s">
        <v>508</v>
      </c>
      <c r="D826" s="6" t="s">
        <v>401</v>
      </c>
      <c r="E826" s="7" t="s">
        <v>37</v>
      </c>
      <c r="F826" s="37" t="s">
        <v>461</v>
      </c>
      <c r="G826" s="24" t="s">
        <v>462</v>
      </c>
      <c r="H826" s="21">
        <v>12655.272000000001</v>
      </c>
      <c r="I826" s="21">
        <v>12857.46</v>
      </c>
      <c r="J826" s="21">
        <v>14833.434999999999</v>
      </c>
    </row>
    <row r="827" spans="1:12" ht="60">
      <c r="A827" s="6"/>
      <c r="B827" s="6">
        <v>744</v>
      </c>
      <c r="C827" s="6" t="s">
        <v>508</v>
      </c>
      <c r="D827" s="6" t="s">
        <v>401</v>
      </c>
      <c r="E827" s="7" t="s">
        <v>39</v>
      </c>
      <c r="F827" s="23"/>
      <c r="G827" s="24" t="s">
        <v>40</v>
      </c>
      <c r="H827" s="21">
        <f>H828+H829+H830</f>
        <v>9743.9120000000003</v>
      </c>
      <c r="I827" s="21">
        <f>I828+I829+I830</f>
        <v>9478.5020000000004</v>
      </c>
      <c r="J827" s="21">
        <f>J828+J829+J830</f>
        <v>9987.1440000000002</v>
      </c>
    </row>
    <row r="828" spans="1:12" ht="132">
      <c r="A828" s="6"/>
      <c r="B828" s="6">
        <v>744</v>
      </c>
      <c r="C828" s="6" t="s">
        <v>508</v>
      </c>
      <c r="D828" s="6" t="s">
        <v>401</v>
      </c>
      <c r="E828" s="7" t="s">
        <v>39</v>
      </c>
      <c r="F828" s="23" t="s">
        <v>414</v>
      </c>
      <c r="G828" s="24" t="s">
        <v>415</v>
      </c>
      <c r="H828" s="21">
        <v>8130.2150000000001</v>
      </c>
      <c r="I828" s="21">
        <v>8042.6540000000005</v>
      </c>
      <c r="J828" s="21">
        <v>8042.6540000000005</v>
      </c>
    </row>
    <row r="829" spans="1:12" ht="48">
      <c r="A829" s="6"/>
      <c r="B829" s="6">
        <v>744</v>
      </c>
      <c r="C829" s="6" t="s">
        <v>508</v>
      </c>
      <c r="D829" s="6" t="s">
        <v>401</v>
      </c>
      <c r="E829" s="7" t="s">
        <v>39</v>
      </c>
      <c r="F829" s="23" t="s">
        <v>422</v>
      </c>
      <c r="G829" s="24" t="s">
        <v>423</v>
      </c>
      <c r="H829" s="21">
        <v>1611.4970000000001</v>
      </c>
      <c r="I829" s="21">
        <v>1435.848</v>
      </c>
      <c r="J829" s="21">
        <v>1944.49</v>
      </c>
    </row>
    <row r="830" spans="1:12" ht="24">
      <c r="A830" s="6"/>
      <c r="B830" s="6">
        <v>744</v>
      </c>
      <c r="C830" s="6" t="s">
        <v>508</v>
      </c>
      <c r="D830" s="6" t="s">
        <v>401</v>
      </c>
      <c r="E830" s="7" t="s">
        <v>39</v>
      </c>
      <c r="F830" s="6" t="s">
        <v>453</v>
      </c>
      <c r="G830" s="5" t="s">
        <v>446</v>
      </c>
      <c r="H830" s="21">
        <v>2.2000000000000002</v>
      </c>
      <c r="I830" s="21">
        <v>0</v>
      </c>
      <c r="J830" s="21">
        <v>0</v>
      </c>
    </row>
    <row r="831" spans="1:12" ht="36">
      <c r="A831" s="6"/>
      <c r="B831" s="6">
        <v>744</v>
      </c>
      <c r="C831" s="6" t="s">
        <v>508</v>
      </c>
      <c r="D831" s="6" t="s">
        <v>401</v>
      </c>
      <c r="E831" s="7" t="s">
        <v>897</v>
      </c>
      <c r="F831" s="6"/>
      <c r="G831" s="5" t="s">
        <v>896</v>
      </c>
      <c r="H831" s="21">
        <f>H832</f>
        <v>559</v>
      </c>
      <c r="I831" s="21">
        <f>I832</f>
        <v>0</v>
      </c>
      <c r="J831" s="21">
        <f>J832</f>
        <v>0</v>
      </c>
    </row>
    <row r="832" spans="1:12" ht="60">
      <c r="A832" s="6"/>
      <c r="B832" s="6">
        <v>744</v>
      </c>
      <c r="C832" s="6" t="s">
        <v>508</v>
      </c>
      <c r="D832" s="6" t="s">
        <v>401</v>
      </c>
      <c r="E832" s="7" t="s">
        <v>897</v>
      </c>
      <c r="F832" s="37" t="s">
        <v>461</v>
      </c>
      <c r="G832" s="24" t="s">
        <v>462</v>
      </c>
      <c r="H832" s="21">
        <v>559</v>
      </c>
      <c r="I832" s="21">
        <v>0</v>
      </c>
      <c r="J832" s="21">
        <v>0</v>
      </c>
    </row>
    <row r="833" spans="1:10" ht="48">
      <c r="A833" s="6"/>
      <c r="B833" s="6">
        <v>744</v>
      </c>
      <c r="C833" s="6" t="s">
        <v>508</v>
      </c>
      <c r="D833" s="6" t="s">
        <v>401</v>
      </c>
      <c r="E833" s="7" t="s">
        <v>839</v>
      </c>
      <c r="F833" s="37"/>
      <c r="G833" s="24" t="s">
        <v>840</v>
      </c>
      <c r="H833" s="21">
        <f>H834+H835</f>
        <v>1035.961</v>
      </c>
      <c r="I833" s="21">
        <f>I834+I835</f>
        <v>0</v>
      </c>
      <c r="J833" s="21">
        <f>J834+J835</f>
        <v>0</v>
      </c>
    </row>
    <row r="834" spans="1:10" ht="48">
      <c r="A834" s="6"/>
      <c r="B834" s="6">
        <v>744</v>
      </c>
      <c r="C834" s="6" t="s">
        <v>508</v>
      </c>
      <c r="D834" s="6" t="s">
        <v>401</v>
      </c>
      <c r="E834" s="7" t="s">
        <v>839</v>
      </c>
      <c r="F834" s="23" t="s">
        <v>422</v>
      </c>
      <c r="G834" s="24" t="s">
        <v>423</v>
      </c>
      <c r="H834" s="21">
        <v>987.44600000000003</v>
      </c>
      <c r="I834" s="21">
        <v>0</v>
      </c>
      <c r="J834" s="21">
        <v>0</v>
      </c>
    </row>
    <row r="835" spans="1:10" ht="60">
      <c r="A835" s="6"/>
      <c r="B835" s="6">
        <v>744</v>
      </c>
      <c r="C835" s="6" t="s">
        <v>508</v>
      </c>
      <c r="D835" s="6" t="s">
        <v>401</v>
      </c>
      <c r="E835" s="7" t="s">
        <v>839</v>
      </c>
      <c r="F835" s="37" t="s">
        <v>461</v>
      </c>
      <c r="G835" s="24" t="s">
        <v>462</v>
      </c>
      <c r="H835" s="21">
        <v>48.515000000000001</v>
      </c>
      <c r="I835" s="21">
        <v>0</v>
      </c>
      <c r="J835" s="21">
        <v>0</v>
      </c>
    </row>
    <row r="836" spans="1:10" ht="48">
      <c r="A836" s="6"/>
      <c r="B836" s="6">
        <v>744</v>
      </c>
      <c r="C836" s="6" t="s">
        <v>508</v>
      </c>
      <c r="D836" s="6" t="s">
        <v>401</v>
      </c>
      <c r="E836" s="7" t="s">
        <v>913</v>
      </c>
      <c r="F836" s="37"/>
      <c r="G836" s="24" t="s">
        <v>912</v>
      </c>
      <c r="H836" s="21">
        <f>H837</f>
        <v>240</v>
      </c>
      <c r="I836" s="21">
        <f t="shared" ref="I836:J836" si="97">I837</f>
        <v>0</v>
      </c>
      <c r="J836" s="21">
        <f t="shared" si="97"/>
        <v>0</v>
      </c>
    </row>
    <row r="837" spans="1:10" ht="60">
      <c r="A837" s="6"/>
      <c r="B837" s="6">
        <v>744</v>
      </c>
      <c r="C837" s="6" t="s">
        <v>508</v>
      </c>
      <c r="D837" s="6" t="s">
        <v>401</v>
      </c>
      <c r="E837" s="7" t="s">
        <v>913</v>
      </c>
      <c r="F837" s="37" t="s">
        <v>461</v>
      </c>
      <c r="G837" s="24" t="s">
        <v>462</v>
      </c>
      <c r="H837" s="21">
        <v>240</v>
      </c>
      <c r="I837" s="21">
        <v>0</v>
      </c>
      <c r="J837" s="21">
        <v>0</v>
      </c>
    </row>
    <row r="838" spans="1:10" ht="60">
      <c r="A838" s="6"/>
      <c r="B838" s="6">
        <v>744</v>
      </c>
      <c r="C838" s="6" t="s">
        <v>508</v>
      </c>
      <c r="D838" s="6" t="s">
        <v>401</v>
      </c>
      <c r="E838" s="7" t="s">
        <v>41</v>
      </c>
      <c r="F838" s="6"/>
      <c r="G838" s="5" t="s">
        <v>42</v>
      </c>
      <c r="H838" s="21">
        <f>H840+H839</f>
        <v>24048.393</v>
      </c>
      <c r="I838" s="21">
        <f>I840+I839</f>
        <v>24048.393</v>
      </c>
      <c r="J838" s="21">
        <f>J840+J839</f>
        <v>24048.393</v>
      </c>
    </row>
    <row r="839" spans="1:10" ht="132">
      <c r="A839" s="6"/>
      <c r="B839" s="6">
        <v>744</v>
      </c>
      <c r="C839" s="6" t="s">
        <v>508</v>
      </c>
      <c r="D839" s="6" t="s">
        <v>401</v>
      </c>
      <c r="E839" s="7" t="s">
        <v>41</v>
      </c>
      <c r="F839" s="23" t="s">
        <v>414</v>
      </c>
      <c r="G839" s="24" t="s">
        <v>415</v>
      </c>
      <c r="H839" s="21">
        <v>8672.19</v>
      </c>
      <c r="I839" s="21">
        <v>8672.19</v>
      </c>
      <c r="J839" s="21">
        <v>8672.19</v>
      </c>
    </row>
    <row r="840" spans="1:10" ht="60">
      <c r="A840" s="6"/>
      <c r="B840" s="6">
        <v>744</v>
      </c>
      <c r="C840" s="6" t="s">
        <v>508</v>
      </c>
      <c r="D840" s="6" t="s">
        <v>401</v>
      </c>
      <c r="E840" s="7" t="s">
        <v>41</v>
      </c>
      <c r="F840" s="23" t="s">
        <v>461</v>
      </c>
      <c r="G840" s="24" t="s">
        <v>462</v>
      </c>
      <c r="H840" s="21">
        <v>15376.203</v>
      </c>
      <c r="I840" s="21">
        <v>15376.203</v>
      </c>
      <c r="J840" s="21">
        <v>15376.203</v>
      </c>
    </row>
    <row r="841" spans="1:10" ht="48">
      <c r="A841" s="6"/>
      <c r="B841" s="6">
        <v>744</v>
      </c>
      <c r="C841" s="6" t="s">
        <v>508</v>
      </c>
      <c r="D841" s="6" t="s">
        <v>401</v>
      </c>
      <c r="E841" s="7" t="s">
        <v>43</v>
      </c>
      <c r="F841" s="6"/>
      <c r="G841" s="5" t="s">
        <v>44</v>
      </c>
      <c r="H841" s="21">
        <f>H842+H843</f>
        <v>242.91500000000002</v>
      </c>
      <c r="I841" s="21">
        <f>I842+I843</f>
        <v>242.91500000000002</v>
      </c>
      <c r="J841" s="21">
        <f>J842+J843</f>
        <v>242.91500000000002</v>
      </c>
    </row>
    <row r="842" spans="1:10" ht="132">
      <c r="A842" s="6"/>
      <c r="B842" s="6">
        <v>744</v>
      </c>
      <c r="C842" s="6" t="s">
        <v>508</v>
      </c>
      <c r="D842" s="6" t="s">
        <v>401</v>
      </c>
      <c r="E842" s="7" t="s">
        <v>43</v>
      </c>
      <c r="F842" s="23" t="s">
        <v>414</v>
      </c>
      <c r="G842" s="24" t="s">
        <v>415</v>
      </c>
      <c r="H842" s="21">
        <v>87.599000000000004</v>
      </c>
      <c r="I842" s="21">
        <v>87.599000000000004</v>
      </c>
      <c r="J842" s="21">
        <v>87.599000000000004</v>
      </c>
    </row>
    <row r="843" spans="1:10" ht="60">
      <c r="A843" s="6"/>
      <c r="B843" s="6">
        <v>744</v>
      </c>
      <c r="C843" s="6" t="s">
        <v>508</v>
      </c>
      <c r="D843" s="6" t="s">
        <v>401</v>
      </c>
      <c r="E843" s="7" t="s">
        <v>43</v>
      </c>
      <c r="F843" s="23" t="s">
        <v>461</v>
      </c>
      <c r="G843" s="24" t="s">
        <v>462</v>
      </c>
      <c r="H843" s="21">
        <v>155.316</v>
      </c>
      <c r="I843" s="21">
        <v>155.316</v>
      </c>
      <c r="J843" s="21">
        <v>155.316</v>
      </c>
    </row>
    <row r="844" spans="1:10" ht="24">
      <c r="A844" s="6"/>
      <c r="B844" s="6">
        <v>744</v>
      </c>
      <c r="C844" s="6" t="s">
        <v>508</v>
      </c>
      <c r="D844" s="6" t="s">
        <v>401</v>
      </c>
      <c r="E844" s="7" t="s">
        <v>45</v>
      </c>
      <c r="F844" s="6"/>
      <c r="G844" s="5" t="s">
        <v>46</v>
      </c>
      <c r="H844" s="21">
        <f>H845+H847+H851+H854+H857</f>
        <v>240651.89799999999</v>
      </c>
      <c r="I844" s="21">
        <f>I845+I847+I851+I854+I857</f>
        <v>227275.07200000001</v>
      </c>
      <c r="J844" s="21">
        <f>J845+J847+J851+J854+J857</f>
        <v>236876.64199999999</v>
      </c>
    </row>
    <row r="845" spans="1:10" ht="60">
      <c r="A845" s="6"/>
      <c r="B845" s="6">
        <v>744</v>
      </c>
      <c r="C845" s="6" t="s">
        <v>508</v>
      </c>
      <c r="D845" s="6" t="s">
        <v>401</v>
      </c>
      <c r="E845" s="7" t="s">
        <v>47</v>
      </c>
      <c r="F845" s="6"/>
      <c r="G845" s="26" t="s">
        <v>48</v>
      </c>
      <c r="H845" s="21">
        <f>H846</f>
        <v>65825.331000000006</v>
      </c>
      <c r="I845" s="21">
        <f>I846</f>
        <v>76204.695999999996</v>
      </c>
      <c r="J845" s="21">
        <f>J846</f>
        <v>82496.08</v>
      </c>
    </row>
    <row r="846" spans="1:10" ht="60">
      <c r="A846" s="6"/>
      <c r="B846" s="6">
        <v>744</v>
      </c>
      <c r="C846" s="6" t="s">
        <v>508</v>
      </c>
      <c r="D846" s="6" t="s">
        <v>401</v>
      </c>
      <c r="E846" s="7" t="s">
        <v>47</v>
      </c>
      <c r="F846" s="37" t="s">
        <v>461</v>
      </c>
      <c r="G846" s="24" t="s">
        <v>462</v>
      </c>
      <c r="H846" s="21">
        <v>65825.331000000006</v>
      </c>
      <c r="I846" s="21">
        <v>76204.695999999996</v>
      </c>
      <c r="J846" s="21">
        <v>82496.08</v>
      </c>
    </row>
    <row r="847" spans="1:10" ht="60">
      <c r="A847" s="6"/>
      <c r="B847" s="6">
        <v>744</v>
      </c>
      <c r="C847" s="6" t="s">
        <v>508</v>
      </c>
      <c r="D847" s="6" t="s">
        <v>401</v>
      </c>
      <c r="E847" s="7" t="s">
        <v>49</v>
      </c>
      <c r="F847" s="6"/>
      <c r="G847" s="26" t="s">
        <v>50</v>
      </c>
      <c r="H847" s="21">
        <f>H848+H849+H850</f>
        <v>46974.512999999999</v>
      </c>
      <c r="I847" s="21">
        <f>I848+I849+I850</f>
        <v>44163.040000000001</v>
      </c>
      <c r="J847" s="21">
        <f>J848+J849+J850</f>
        <v>47076.869999999995</v>
      </c>
    </row>
    <row r="848" spans="1:10" ht="132">
      <c r="A848" s="6"/>
      <c r="B848" s="6">
        <v>744</v>
      </c>
      <c r="C848" s="6" t="s">
        <v>508</v>
      </c>
      <c r="D848" s="6" t="s">
        <v>401</v>
      </c>
      <c r="E848" s="7" t="s">
        <v>49</v>
      </c>
      <c r="F848" s="23" t="s">
        <v>414</v>
      </c>
      <c r="G848" s="24" t="s">
        <v>415</v>
      </c>
      <c r="H848" s="21">
        <v>31731.268</v>
      </c>
      <c r="I848" s="21">
        <v>28029.406999999999</v>
      </c>
      <c r="J848" s="21">
        <v>28029.406999999999</v>
      </c>
    </row>
    <row r="849" spans="1:10" ht="48">
      <c r="A849" s="6"/>
      <c r="B849" s="6">
        <v>744</v>
      </c>
      <c r="C849" s="6" t="s">
        <v>508</v>
      </c>
      <c r="D849" s="6" t="s">
        <v>401</v>
      </c>
      <c r="E849" s="7" t="s">
        <v>49</v>
      </c>
      <c r="F849" s="23" t="s">
        <v>422</v>
      </c>
      <c r="G849" s="24" t="s">
        <v>423</v>
      </c>
      <c r="H849" s="21">
        <v>14370.201999999999</v>
      </c>
      <c r="I849" s="21">
        <v>15991.644</v>
      </c>
      <c r="J849" s="21">
        <v>18905.473999999998</v>
      </c>
    </row>
    <row r="850" spans="1:10" ht="24">
      <c r="A850" s="6"/>
      <c r="B850" s="6">
        <v>744</v>
      </c>
      <c r="C850" s="6" t="s">
        <v>508</v>
      </c>
      <c r="D850" s="6" t="s">
        <v>401</v>
      </c>
      <c r="E850" s="7" t="s">
        <v>49</v>
      </c>
      <c r="F850" s="6" t="s">
        <v>453</v>
      </c>
      <c r="G850" s="5" t="s">
        <v>446</v>
      </c>
      <c r="H850" s="21">
        <v>873.04300000000001</v>
      </c>
      <c r="I850" s="21">
        <v>141.989</v>
      </c>
      <c r="J850" s="21">
        <v>141.989</v>
      </c>
    </row>
    <row r="851" spans="1:10" ht="48">
      <c r="A851" s="6"/>
      <c r="B851" s="6">
        <v>744</v>
      </c>
      <c r="C851" s="6" t="s">
        <v>508</v>
      </c>
      <c r="D851" s="6" t="s">
        <v>401</v>
      </c>
      <c r="E851" s="7" t="s">
        <v>51</v>
      </c>
      <c r="F851" s="6"/>
      <c r="G851" s="5" t="s">
        <v>52</v>
      </c>
      <c r="H851" s="21">
        <f>H853+H852</f>
        <v>23046.087</v>
      </c>
      <c r="I851" s="21">
        <f>I853+I852</f>
        <v>2101.3690000000001</v>
      </c>
      <c r="J851" s="21">
        <f>J853+J852</f>
        <v>2497.7249999999999</v>
      </c>
    </row>
    <row r="852" spans="1:10" ht="48">
      <c r="A852" s="6"/>
      <c r="B852" s="6">
        <v>744</v>
      </c>
      <c r="C852" s="6" t="s">
        <v>508</v>
      </c>
      <c r="D852" s="6" t="s">
        <v>401</v>
      </c>
      <c r="E852" s="7" t="s">
        <v>51</v>
      </c>
      <c r="F852" s="23" t="s">
        <v>422</v>
      </c>
      <c r="G852" s="24" t="s">
        <v>423</v>
      </c>
      <c r="H852" s="21">
        <v>11919.027</v>
      </c>
      <c r="I852" s="21">
        <v>2101.3690000000001</v>
      </c>
      <c r="J852" s="21">
        <v>2497.7249999999999</v>
      </c>
    </row>
    <row r="853" spans="1:10" ht="60">
      <c r="A853" s="6"/>
      <c r="B853" s="6">
        <v>744</v>
      </c>
      <c r="C853" s="6" t="s">
        <v>508</v>
      </c>
      <c r="D853" s="6" t="s">
        <v>401</v>
      </c>
      <c r="E853" s="7" t="s">
        <v>51</v>
      </c>
      <c r="F853" s="37" t="s">
        <v>461</v>
      </c>
      <c r="G853" s="24" t="s">
        <v>462</v>
      </c>
      <c r="H853" s="21">
        <v>11127.06</v>
      </c>
      <c r="I853" s="21">
        <v>0</v>
      </c>
      <c r="J853" s="21">
        <v>0</v>
      </c>
    </row>
    <row r="854" spans="1:10" ht="72">
      <c r="A854" s="6"/>
      <c r="B854" s="6">
        <v>744</v>
      </c>
      <c r="C854" s="6" t="s">
        <v>508</v>
      </c>
      <c r="D854" s="6" t="s">
        <v>401</v>
      </c>
      <c r="E854" s="7" t="s">
        <v>53</v>
      </c>
      <c r="F854" s="6"/>
      <c r="G854" s="5" t="s">
        <v>54</v>
      </c>
      <c r="H854" s="21">
        <f>H856+H855</f>
        <v>103757.90699999999</v>
      </c>
      <c r="I854" s="21">
        <f>I856+I855</f>
        <v>103757.90700000001</v>
      </c>
      <c r="J854" s="21">
        <f>J856+J855</f>
        <v>103757.90700000001</v>
      </c>
    </row>
    <row r="855" spans="1:10" ht="132">
      <c r="A855" s="6"/>
      <c r="B855" s="6">
        <v>744</v>
      </c>
      <c r="C855" s="6" t="s">
        <v>508</v>
      </c>
      <c r="D855" s="6" t="s">
        <v>401</v>
      </c>
      <c r="E855" s="7" t="s">
        <v>53</v>
      </c>
      <c r="F855" s="23" t="s">
        <v>414</v>
      </c>
      <c r="G855" s="24" t="s">
        <v>415</v>
      </c>
      <c r="H855" s="21">
        <v>25632.03</v>
      </c>
      <c r="I855" s="21">
        <v>24905.449000000001</v>
      </c>
      <c r="J855" s="21">
        <v>24905.449000000001</v>
      </c>
    </row>
    <row r="856" spans="1:10" ht="60">
      <c r="A856" s="6"/>
      <c r="B856" s="6">
        <v>744</v>
      </c>
      <c r="C856" s="6" t="s">
        <v>508</v>
      </c>
      <c r="D856" s="6" t="s">
        <v>401</v>
      </c>
      <c r="E856" s="7" t="s">
        <v>53</v>
      </c>
      <c r="F856" s="23" t="s">
        <v>461</v>
      </c>
      <c r="G856" s="24" t="s">
        <v>462</v>
      </c>
      <c r="H856" s="21">
        <v>78125.876999999993</v>
      </c>
      <c r="I856" s="21">
        <v>78852.457999999999</v>
      </c>
      <c r="J856" s="21">
        <v>78852.457999999999</v>
      </c>
    </row>
    <row r="857" spans="1:10" ht="60">
      <c r="A857" s="6"/>
      <c r="B857" s="6">
        <v>744</v>
      </c>
      <c r="C857" s="6" t="s">
        <v>508</v>
      </c>
      <c r="D857" s="6" t="s">
        <v>401</v>
      </c>
      <c r="E857" s="7" t="s">
        <v>55</v>
      </c>
      <c r="F857" s="6"/>
      <c r="G857" s="5" t="s">
        <v>56</v>
      </c>
      <c r="H857" s="21">
        <f>H858+H859</f>
        <v>1048.06</v>
      </c>
      <c r="I857" s="21">
        <f>I858+I859</f>
        <v>1048.06</v>
      </c>
      <c r="J857" s="21">
        <f>J858+J859</f>
        <v>1048.06</v>
      </c>
    </row>
    <row r="858" spans="1:10" ht="132">
      <c r="A858" s="6"/>
      <c r="B858" s="6">
        <v>744</v>
      </c>
      <c r="C858" s="6" t="s">
        <v>508</v>
      </c>
      <c r="D858" s="6" t="s">
        <v>401</v>
      </c>
      <c r="E858" s="7" t="s">
        <v>55</v>
      </c>
      <c r="F858" s="23" t="s">
        <v>414</v>
      </c>
      <c r="G858" s="24" t="s">
        <v>415</v>
      </c>
      <c r="H858" s="21">
        <v>289.80700000000002</v>
      </c>
      <c r="I858" s="21">
        <v>251.571</v>
      </c>
      <c r="J858" s="21">
        <v>251.571</v>
      </c>
    </row>
    <row r="859" spans="1:10" ht="60">
      <c r="A859" s="6"/>
      <c r="B859" s="6">
        <v>744</v>
      </c>
      <c r="C859" s="6" t="s">
        <v>508</v>
      </c>
      <c r="D859" s="6" t="s">
        <v>401</v>
      </c>
      <c r="E859" s="7" t="s">
        <v>55</v>
      </c>
      <c r="F859" s="23" t="s">
        <v>461</v>
      </c>
      <c r="G859" s="24" t="s">
        <v>462</v>
      </c>
      <c r="H859" s="21">
        <v>758.25300000000004</v>
      </c>
      <c r="I859" s="21">
        <v>796.48900000000003</v>
      </c>
      <c r="J859" s="21">
        <v>796.48900000000003</v>
      </c>
    </row>
    <row r="860" spans="1:10" ht="48">
      <c r="A860" s="6"/>
      <c r="B860" s="6">
        <v>744</v>
      </c>
      <c r="C860" s="6" t="s">
        <v>508</v>
      </c>
      <c r="D860" s="6" t="s">
        <v>401</v>
      </c>
      <c r="E860" s="7" t="s">
        <v>57</v>
      </c>
      <c r="F860" s="6"/>
      <c r="G860" s="5" t="s">
        <v>58</v>
      </c>
      <c r="H860" s="21">
        <f>H861</f>
        <v>9659.11</v>
      </c>
      <c r="I860" s="21">
        <f>I861</f>
        <v>7969.1980000000003</v>
      </c>
      <c r="J860" s="21">
        <f>J861</f>
        <v>7969.1980000000003</v>
      </c>
    </row>
    <row r="861" spans="1:10" ht="108">
      <c r="A861" s="6"/>
      <c r="B861" s="6">
        <v>744</v>
      </c>
      <c r="C861" s="6" t="s">
        <v>508</v>
      </c>
      <c r="D861" s="6" t="s">
        <v>401</v>
      </c>
      <c r="E861" s="7" t="s">
        <v>59</v>
      </c>
      <c r="F861" s="6"/>
      <c r="G861" s="5" t="s">
        <v>671</v>
      </c>
      <c r="H861" s="21">
        <f>H862+H863</f>
        <v>9659.11</v>
      </c>
      <c r="I861" s="21">
        <f>I862+I863</f>
        <v>7969.1980000000003</v>
      </c>
      <c r="J861" s="21">
        <f>J862+J863</f>
        <v>7969.1980000000003</v>
      </c>
    </row>
    <row r="862" spans="1:10" ht="48">
      <c r="A862" s="6"/>
      <c r="B862" s="6">
        <v>744</v>
      </c>
      <c r="C862" s="6" t="s">
        <v>508</v>
      </c>
      <c r="D862" s="6" t="s">
        <v>401</v>
      </c>
      <c r="E862" s="7" t="s">
        <v>59</v>
      </c>
      <c r="F862" s="23" t="s">
        <v>422</v>
      </c>
      <c r="G862" s="24" t="s">
        <v>423</v>
      </c>
      <c r="H862" s="21">
        <v>913.904</v>
      </c>
      <c r="I862" s="21">
        <v>946.47</v>
      </c>
      <c r="J862" s="21">
        <v>946.47</v>
      </c>
    </row>
    <row r="863" spans="1:10" ht="60">
      <c r="A863" s="6"/>
      <c r="B863" s="6">
        <v>744</v>
      </c>
      <c r="C863" s="6" t="s">
        <v>508</v>
      </c>
      <c r="D863" s="6" t="s">
        <v>401</v>
      </c>
      <c r="E863" s="7" t="s">
        <v>59</v>
      </c>
      <c r="F863" s="37" t="s">
        <v>461</v>
      </c>
      <c r="G863" s="24" t="s">
        <v>462</v>
      </c>
      <c r="H863" s="21">
        <v>8745.2060000000001</v>
      </c>
      <c r="I863" s="21">
        <v>7022.7280000000001</v>
      </c>
      <c r="J863" s="21">
        <v>7022.7280000000001</v>
      </c>
    </row>
    <row r="864" spans="1:10" ht="24">
      <c r="A864" s="6"/>
      <c r="B864" s="6">
        <v>744</v>
      </c>
      <c r="C864" s="6" t="s">
        <v>508</v>
      </c>
      <c r="D864" s="6" t="s">
        <v>401</v>
      </c>
      <c r="E864" s="7" t="s">
        <v>60</v>
      </c>
      <c r="F864" s="6"/>
      <c r="G864" s="5" t="s">
        <v>61</v>
      </c>
      <c r="H864" s="21">
        <f t="shared" ref="H864:J865" si="98">H865</f>
        <v>1148.364</v>
      </c>
      <c r="I864" s="21">
        <f t="shared" si="98"/>
        <v>1148.364</v>
      </c>
      <c r="J864" s="21">
        <f t="shared" si="98"/>
        <v>1148.364</v>
      </c>
    </row>
    <row r="865" spans="1:12" ht="36">
      <c r="A865" s="6"/>
      <c r="B865" s="6">
        <v>744</v>
      </c>
      <c r="C865" s="6" t="s">
        <v>508</v>
      </c>
      <c r="D865" s="6" t="s">
        <v>401</v>
      </c>
      <c r="E865" s="7" t="s">
        <v>62</v>
      </c>
      <c r="F865" s="6"/>
      <c r="G865" s="5" t="s">
        <v>63</v>
      </c>
      <c r="H865" s="21">
        <f t="shared" si="98"/>
        <v>1148.364</v>
      </c>
      <c r="I865" s="21">
        <f t="shared" si="98"/>
        <v>1148.364</v>
      </c>
      <c r="J865" s="21">
        <f t="shared" si="98"/>
        <v>1148.364</v>
      </c>
    </row>
    <row r="866" spans="1:12" ht="60">
      <c r="A866" s="6"/>
      <c r="B866" s="6">
        <v>744</v>
      </c>
      <c r="C866" s="6" t="s">
        <v>508</v>
      </c>
      <c r="D866" s="6" t="s">
        <v>401</v>
      </c>
      <c r="E866" s="7" t="s">
        <v>62</v>
      </c>
      <c r="F866" s="37" t="s">
        <v>461</v>
      </c>
      <c r="G866" s="24" t="s">
        <v>462</v>
      </c>
      <c r="H866" s="21">
        <v>1148.364</v>
      </c>
      <c r="I866" s="21">
        <v>1148.364</v>
      </c>
      <c r="J866" s="21">
        <v>1148.364</v>
      </c>
    </row>
    <row r="867" spans="1:12" ht="55.5" customHeight="1">
      <c r="A867" s="6"/>
      <c r="B867" s="6">
        <v>744</v>
      </c>
      <c r="C867" s="6" t="s">
        <v>508</v>
      </c>
      <c r="D867" s="6" t="s">
        <v>401</v>
      </c>
      <c r="E867" s="7" t="s">
        <v>356</v>
      </c>
      <c r="F867" s="6"/>
      <c r="G867" s="5" t="s">
        <v>355</v>
      </c>
      <c r="H867" s="21">
        <f>H868+H871+H873+H877+H879+H881+H883+H887+H889+H893+H895+H897+H899+H903+H901+H885+H891+H875</f>
        <v>6563.237000000001</v>
      </c>
      <c r="I867" s="21">
        <f t="shared" ref="I867:J867" si="99">I868+I871+I873+I877+I879+I881+I883+I887+I889+I893+I895+I897+I899+I903+I901+I885</f>
        <v>0</v>
      </c>
      <c r="J867" s="21">
        <f t="shared" si="99"/>
        <v>0</v>
      </c>
    </row>
    <row r="868" spans="1:12" ht="60">
      <c r="A868" s="6"/>
      <c r="B868" s="6">
        <v>744</v>
      </c>
      <c r="C868" s="6" t="s">
        <v>508</v>
      </c>
      <c r="D868" s="6" t="s">
        <v>401</v>
      </c>
      <c r="E868" s="7" t="s">
        <v>357</v>
      </c>
      <c r="F868" s="27"/>
      <c r="G868" s="5" t="s">
        <v>298</v>
      </c>
      <c r="H868" s="21">
        <f>H869+H870</f>
        <v>634.57600000000002</v>
      </c>
      <c r="I868" s="21">
        <f t="shared" ref="I868:J868" si="100">I869+I870</f>
        <v>0</v>
      </c>
      <c r="J868" s="21">
        <f t="shared" si="100"/>
        <v>0</v>
      </c>
      <c r="K868" s="21">
        <f>K869+K870</f>
        <v>0</v>
      </c>
      <c r="L868" s="21">
        <f>L869+L870</f>
        <v>0</v>
      </c>
    </row>
    <row r="869" spans="1:12" ht="52.5" customHeight="1">
      <c r="A869" s="6"/>
      <c r="B869" s="6">
        <v>744</v>
      </c>
      <c r="C869" s="6" t="s">
        <v>508</v>
      </c>
      <c r="D869" s="6" t="s">
        <v>401</v>
      </c>
      <c r="E869" s="7" t="s">
        <v>357</v>
      </c>
      <c r="F869" s="23" t="s">
        <v>422</v>
      </c>
      <c r="G869" s="24" t="s">
        <v>423</v>
      </c>
      <c r="H869" s="21">
        <v>334.26400000000001</v>
      </c>
      <c r="I869" s="21">
        <v>0</v>
      </c>
      <c r="J869" s="21">
        <v>0</v>
      </c>
    </row>
    <row r="870" spans="1:12" ht="60">
      <c r="A870" s="6"/>
      <c r="B870" s="6">
        <v>744</v>
      </c>
      <c r="C870" s="6" t="s">
        <v>508</v>
      </c>
      <c r="D870" s="6" t="s">
        <v>401</v>
      </c>
      <c r="E870" s="7" t="s">
        <v>357</v>
      </c>
      <c r="F870" s="37" t="s">
        <v>461</v>
      </c>
      <c r="G870" s="24" t="s">
        <v>462</v>
      </c>
      <c r="H870" s="21">
        <v>300.31200000000001</v>
      </c>
      <c r="I870" s="21">
        <v>0</v>
      </c>
      <c r="J870" s="21">
        <v>0</v>
      </c>
    </row>
    <row r="871" spans="1:12" ht="120">
      <c r="A871" s="6"/>
      <c r="B871" s="6">
        <v>744</v>
      </c>
      <c r="C871" s="6" t="s">
        <v>508</v>
      </c>
      <c r="D871" s="6" t="s">
        <v>401</v>
      </c>
      <c r="E871" s="7" t="s">
        <v>673</v>
      </c>
      <c r="F871" s="37"/>
      <c r="G871" s="24" t="s">
        <v>672</v>
      </c>
      <c r="H871" s="21">
        <f>H872</f>
        <v>301.31799999999998</v>
      </c>
      <c r="I871" s="21">
        <f t="shared" ref="I871:J871" si="101">I872</f>
        <v>0</v>
      </c>
      <c r="J871" s="21">
        <f t="shared" si="101"/>
        <v>0</v>
      </c>
    </row>
    <row r="872" spans="1:12" ht="48">
      <c r="A872" s="6"/>
      <c r="B872" s="6">
        <v>744</v>
      </c>
      <c r="C872" s="6" t="s">
        <v>508</v>
      </c>
      <c r="D872" s="6" t="s">
        <v>401</v>
      </c>
      <c r="E872" s="7" t="s">
        <v>673</v>
      </c>
      <c r="F872" s="23" t="s">
        <v>422</v>
      </c>
      <c r="G872" s="24" t="s">
        <v>423</v>
      </c>
      <c r="H872" s="21">
        <v>301.31799999999998</v>
      </c>
      <c r="I872" s="21">
        <v>0</v>
      </c>
      <c r="J872" s="21">
        <v>0</v>
      </c>
    </row>
    <row r="873" spans="1:12" ht="120">
      <c r="A873" s="6"/>
      <c r="B873" s="6">
        <v>744</v>
      </c>
      <c r="C873" s="6" t="s">
        <v>508</v>
      </c>
      <c r="D873" s="6" t="s">
        <v>401</v>
      </c>
      <c r="E873" s="7" t="s">
        <v>674</v>
      </c>
      <c r="F873" s="37"/>
      <c r="G873" s="24" t="s">
        <v>675</v>
      </c>
      <c r="H873" s="21">
        <f>H874</f>
        <v>860.72500000000002</v>
      </c>
      <c r="I873" s="21">
        <f t="shared" ref="I873:J873" si="102">I874</f>
        <v>0</v>
      </c>
      <c r="J873" s="21">
        <f t="shared" si="102"/>
        <v>0</v>
      </c>
    </row>
    <row r="874" spans="1:12" ht="48">
      <c r="A874" s="6"/>
      <c r="B874" s="6">
        <v>744</v>
      </c>
      <c r="C874" s="6" t="s">
        <v>508</v>
      </c>
      <c r="D874" s="6" t="s">
        <v>401</v>
      </c>
      <c r="E874" s="7" t="s">
        <v>674</v>
      </c>
      <c r="F874" s="23" t="s">
        <v>422</v>
      </c>
      <c r="G874" s="24" t="s">
        <v>423</v>
      </c>
      <c r="H874" s="21">
        <v>860.72500000000002</v>
      </c>
      <c r="I874" s="21">
        <v>0</v>
      </c>
      <c r="J874" s="21">
        <v>0</v>
      </c>
    </row>
    <row r="875" spans="1:12" ht="144">
      <c r="A875" s="6"/>
      <c r="B875" s="6">
        <v>744</v>
      </c>
      <c r="C875" s="6" t="s">
        <v>508</v>
      </c>
      <c r="D875" s="6" t="s">
        <v>401</v>
      </c>
      <c r="E875" s="7" t="s">
        <v>910</v>
      </c>
      <c r="F875" s="37"/>
      <c r="G875" s="24" t="s">
        <v>909</v>
      </c>
      <c r="H875" s="21">
        <f>H876</f>
        <v>245.39</v>
      </c>
      <c r="I875" s="21">
        <f t="shared" ref="I875:L875" si="103">I876</f>
        <v>0</v>
      </c>
      <c r="J875" s="21">
        <f t="shared" si="103"/>
        <v>0</v>
      </c>
      <c r="K875" s="21">
        <f t="shared" si="103"/>
        <v>0</v>
      </c>
      <c r="L875" s="21">
        <f t="shared" si="103"/>
        <v>0</v>
      </c>
    </row>
    <row r="876" spans="1:12" ht="48">
      <c r="A876" s="6"/>
      <c r="B876" s="6">
        <v>744</v>
      </c>
      <c r="C876" s="6" t="s">
        <v>508</v>
      </c>
      <c r="D876" s="6" t="s">
        <v>401</v>
      </c>
      <c r="E876" s="7" t="s">
        <v>910</v>
      </c>
      <c r="F876" s="23" t="s">
        <v>422</v>
      </c>
      <c r="G876" s="24" t="s">
        <v>423</v>
      </c>
      <c r="H876" s="21">
        <v>245.39</v>
      </c>
      <c r="I876" s="21">
        <v>0</v>
      </c>
      <c r="J876" s="21">
        <v>0</v>
      </c>
    </row>
    <row r="877" spans="1:12" ht="108">
      <c r="A877" s="6"/>
      <c r="B877" s="6">
        <v>744</v>
      </c>
      <c r="C877" s="6" t="s">
        <v>508</v>
      </c>
      <c r="D877" s="6" t="s">
        <v>401</v>
      </c>
      <c r="E877" s="7" t="s">
        <v>676</v>
      </c>
      <c r="F877" s="37"/>
      <c r="G877" s="24" t="s">
        <v>677</v>
      </c>
      <c r="H877" s="21">
        <f>H878</f>
        <v>177.61600000000001</v>
      </c>
      <c r="I877" s="21">
        <f t="shared" ref="I877:J877" si="104">I878</f>
        <v>0</v>
      </c>
      <c r="J877" s="21">
        <f t="shared" si="104"/>
        <v>0</v>
      </c>
    </row>
    <row r="878" spans="1:12" ht="48">
      <c r="A878" s="6"/>
      <c r="B878" s="6">
        <v>744</v>
      </c>
      <c r="C878" s="6" t="s">
        <v>508</v>
      </c>
      <c r="D878" s="6" t="s">
        <v>401</v>
      </c>
      <c r="E878" s="7" t="s">
        <v>676</v>
      </c>
      <c r="F878" s="23" t="s">
        <v>422</v>
      </c>
      <c r="G878" s="24" t="s">
        <v>423</v>
      </c>
      <c r="H878" s="21">
        <v>177.61600000000001</v>
      </c>
      <c r="I878" s="21">
        <v>0</v>
      </c>
      <c r="J878" s="21">
        <v>0</v>
      </c>
    </row>
    <row r="879" spans="1:12" ht="108">
      <c r="A879" s="6"/>
      <c r="B879" s="6">
        <v>744</v>
      </c>
      <c r="C879" s="6" t="s">
        <v>508</v>
      </c>
      <c r="D879" s="6" t="s">
        <v>401</v>
      </c>
      <c r="E879" s="7" t="s">
        <v>678</v>
      </c>
      <c r="F879" s="37"/>
      <c r="G879" s="24" t="s">
        <v>679</v>
      </c>
      <c r="H879" s="21">
        <f>H880</f>
        <v>521.48400000000004</v>
      </c>
      <c r="I879" s="21">
        <f t="shared" ref="I879:J879" si="105">I880</f>
        <v>0</v>
      </c>
      <c r="J879" s="21">
        <f t="shared" si="105"/>
        <v>0</v>
      </c>
      <c r="K879" s="21">
        <f>K880</f>
        <v>0</v>
      </c>
      <c r="L879" s="21">
        <f>L880</f>
        <v>0</v>
      </c>
    </row>
    <row r="880" spans="1:12" ht="48">
      <c r="A880" s="6"/>
      <c r="B880" s="6">
        <v>744</v>
      </c>
      <c r="C880" s="6" t="s">
        <v>508</v>
      </c>
      <c r="D880" s="6" t="s">
        <v>401</v>
      </c>
      <c r="E880" s="7" t="s">
        <v>678</v>
      </c>
      <c r="F880" s="23" t="s">
        <v>422</v>
      </c>
      <c r="G880" s="24" t="s">
        <v>423</v>
      </c>
      <c r="H880" s="21">
        <v>521.48400000000004</v>
      </c>
      <c r="I880" s="21">
        <v>0</v>
      </c>
      <c r="J880" s="21">
        <v>0</v>
      </c>
    </row>
    <row r="881" spans="1:10" ht="120">
      <c r="A881" s="6"/>
      <c r="B881" s="6">
        <v>744</v>
      </c>
      <c r="C881" s="6" t="s">
        <v>508</v>
      </c>
      <c r="D881" s="6" t="s">
        <v>401</v>
      </c>
      <c r="E881" s="7" t="s">
        <v>680</v>
      </c>
      <c r="F881" s="37"/>
      <c r="G881" s="24" t="s">
        <v>681</v>
      </c>
      <c r="H881" s="21">
        <f>H882</f>
        <v>123.84</v>
      </c>
      <c r="I881" s="21">
        <f t="shared" ref="I881:J881" si="106">I882</f>
        <v>0</v>
      </c>
      <c r="J881" s="21">
        <f t="shared" si="106"/>
        <v>0</v>
      </c>
    </row>
    <row r="882" spans="1:10" ht="48">
      <c r="A882" s="6"/>
      <c r="B882" s="6">
        <v>744</v>
      </c>
      <c r="C882" s="6" t="s">
        <v>508</v>
      </c>
      <c r="D882" s="6" t="s">
        <v>401</v>
      </c>
      <c r="E882" s="7" t="s">
        <v>680</v>
      </c>
      <c r="F882" s="23" t="s">
        <v>422</v>
      </c>
      <c r="G882" s="24" t="s">
        <v>423</v>
      </c>
      <c r="H882" s="21">
        <v>123.84</v>
      </c>
      <c r="I882" s="21">
        <v>0</v>
      </c>
      <c r="J882" s="21">
        <v>0</v>
      </c>
    </row>
    <row r="883" spans="1:10" ht="108">
      <c r="A883" s="6"/>
      <c r="B883" s="6">
        <v>744</v>
      </c>
      <c r="C883" s="6" t="s">
        <v>508</v>
      </c>
      <c r="D883" s="6" t="s">
        <v>401</v>
      </c>
      <c r="E883" s="7" t="s">
        <v>682</v>
      </c>
      <c r="F883" s="37"/>
      <c r="G883" s="24" t="s">
        <v>683</v>
      </c>
      <c r="H883" s="21">
        <f>H884</f>
        <v>360.66800000000001</v>
      </c>
      <c r="I883" s="21">
        <f t="shared" ref="I883:J885" si="107">I884</f>
        <v>0</v>
      </c>
      <c r="J883" s="21">
        <f t="shared" si="107"/>
        <v>0</v>
      </c>
    </row>
    <row r="884" spans="1:10" ht="48">
      <c r="A884" s="6"/>
      <c r="B884" s="6">
        <v>744</v>
      </c>
      <c r="C884" s="6" t="s">
        <v>508</v>
      </c>
      <c r="D884" s="6" t="s">
        <v>401</v>
      </c>
      <c r="E884" s="7" t="s">
        <v>682</v>
      </c>
      <c r="F884" s="23" t="s">
        <v>422</v>
      </c>
      <c r="G884" s="24" t="s">
        <v>423</v>
      </c>
      <c r="H884" s="21">
        <v>360.66800000000001</v>
      </c>
      <c r="I884" s="21">
        <v>0</v>
      </c>
      <c r="J884" s="21">
        <v>0</v>
      </c>
    </row>
    <row r="885" spans="1:10" ht="132">
      <c r="A885" s="6"/>
      <c r="B885" s="6">
        <v>744</v>
      </c>
      <c r="C885" s="6" t="s">
        <v>508</v>
      </c>
      <c r="D885" s="6" t="s">
        <v>401</v>
      </c>
      <c r="E885" s="7" t="s">
        <v>874</v>
      </c>
      <c r="F885" s="37"/>
      <c r="G885" s="24" t="s">
        <v>875</v>
      </c>
      <c r="H885" s="21">
        <v>250.518</v>
      </c>
      <c r="I885" s="21">
        <f t="shared" si="107"/>
        <v>0</v>
      </c>
      <c r="J885" s="21">
        <f t="shared" si="107"/>
        <v>0</v>
      </c>
    </row>
    <row r="886" spans="1:10" ht="48">
      <c r="A886" s="6"/>
      <c r="B886" s="6">
        <v>744</v>
      </c>
      <c r="C886" s="6" t="s">
        <v>508</v>
      </c>
      <c r="D886" s="6" t="s">
        <v>401</v>
      </c>
      <c r="E886" s="7" t="s">
        <v>874</v>
      </c>
      <c r="F886" s="23" t="s">
        <v>422</v>
      </c>
      <c r="G886" s="24" t="s">
        <v>423</v>
      </c>
      <c r="H886" s="21">
        <v>250.518</v>
      </c>
      <c r="I886" s="21">
        <v>0</v>
      </c>
      <c r="J886" s="21">
        <v>0</v>
      </c>
    </row>
    <row r="887" spans="1:10" ht="144">
      <c r="A887" s="6"/>
      <c r="B887" s="6">
        <v>744</v>
      </c>
      <c r="C887" s="6" t="s">
        <v>508</v>
      </c>
      <c r="D887" s="6" t="s">
        <v>401</v>
      </c>
      <c r="E887" s="7" t="s">
        <v>684</v>
      </c>
      <c r="F887" s="37"/>
      <c r="G887" s="24" t="s">
        <v>685</v>
      </c>
      <c r="H887" s="21">
        <f>H888</f>
        <v>249.41499999999999</v>
      </c>
      <c r="I887" s="21">
        <f t="shared" ref="I887:J887" si="108">I888</f>
        <v>0</v>
      </c>
      <c r="J887" s="21">
        <f t="shared" si="108"/>
        <v>0</v>
      </c>
    </row>
    <row r="888" spans="1:10" ht="60">
      <c r="A888" s="6"/>
      <c r="B888" s="6">
        <v>744</v>
      </c>
      <c r="C888" s="6" t="s">
        <v>508</v>
      </c>
      <c r="D888" s="6" t="s">
        <v>401</v>
      </c>
      <c r="E888" s="7" t="s">
        <v>684</v>
      </c>
      <c r="F888" s="37" t="s">
        <v>461</v>
      </c>
      <c r="G888" s="24" t="s">
        <v>462</v>
      </c>
      <c r="H888" s="21">
        <v>249.41499999999999</v>
      </c>
      <c r="I888" s="21">
        <v>0</v>
      </c>
      <c r="J888" s="21">
        <v>0</v>
      </c>
    </row>
    <row r="889" spans="1:10" ht="144">
      <c r="A889" s="6"/>
      <c r="B889" s="6">
        <v>744</v>
      </c>
      <c r="C889" s="6" t="s">
        <v>508</v>
      </c>
      <c r="D889" s="6" t="s">
        <v>401</v>
      </c>
      <c r="E889" s="7" t="s">
        <v>686</v>
      </c>
      <c r="F889" s="37"/>
      <c r="G889" s="24" t="s">
        <v>685</v>
      </c>
      <c r="H889" s="21">
        <f>H890</f>
        <v>734.88900000000001</v>
      </c>
      <c r="I889" s="21">
        <f t="shared" ref="I889:J889" si="109">I890</f>
        <v>0</v>
      </c>
      <c r="J889" s="21">
        <f t="shared" si="109"/>
        <v>0</v>
      </c>
    </row>
    <row r="890" spans="1:10" ht="60">
      <c r="A890" s="6"/>
      <c r="B890" s="6">
        <v>744</v>
      </c>
      <c r="C890" s="6" t="s">
        <v>508</v>
      </c>
      <c r="D890" s="6" t="s">
        <v>401</v>
      </c>
      <c r="E890" s="7" t="s">
        <v>686</v>
      </c>
      <c r="F890" s="37" t="s">
        <v>461</v>
      </c>
      <c r="G890" s="24" t="s">
        <v>462</v>
      </c>
      <c r="H890" s="21">
        <v>734.88900000000001</v>
      </c>
      <c r="I890" s="21">
        <v>0</v>
      </c>
      <c r="J890" s="21">
        <v>0</v>
      </c>
    </row>
    <row r="891" spans="1:10" ht="156">
      <c r="A891" s="6"/>
      <c r="B891" s="6">
        <v>744</v>
      </c>
      <c r="C891" s="6" t="s">
        <v>508</v>
      </c>
      <c r="D891" s="6" t="s">
        <v>401</v>
      </c>
      <c r="E891" s="7" t="s">
        <v>911</v>
      </c>
      <c r="F891" s="37"/>
      <c r="G891" s="24" t="s">
        <v>916</v>
      </c>
      <c r="H891" s="21">
        <f>H892</f>
        <v>178.001</v>
      </c>
      <c r="I891" s="21">
        <f t="shared" ref="I891:J891" si="110">I892</f>
        <v>0</v>
      </c>
      <c r="J891" s="21">
        <f t="shared" si="110"/>
        <v>0</v>
      </c>
    </row>
    <row r="892" spans="1:10" ht="60">
      <c r="A892" s="6"/>
      <c r="B892" s="6">
        <v>744</v>
      </c>
      <c r="C892" s="6" t="s">
        <v>508</v>
      </c>
      <c r="D892" s="6" t="s">
        <v>401</v>
      </c>
      <c r="E892" s="7" t="s">
        <v>911</v>
      </c>
      <c r="F892" s="37" t="s">
        <v>461</v>
      </c>
      <c r="G892" s="24" t="s">
        <v>462</v>
      </c>
      <c r="H892" s="21">
        <v>178.001</v>
      </c>
      <c r="I892" s="21">
        <v>0</v>
      </c>
      <c r="J892" s="21">
        <v>0</v>
      </c>
    </row>
    <row r="893" spans="1:10" ht="108">
      <c r="A893" s="6"/>
      <c r="B893" s="6">
        <v>744</v>
      </c>
      <c r="C893" s="6" t="s">
        <v>508</v>
      </c>
      <c r="D893" s="6" t="s">
        <v>401</v>
      </c>
      <c r="E893" s="7" t="s">
        <v>687</v>
      </c>
      <c r="F893" s="37"/>
      <c r="G893" s="24" t="s">
        <v>688</v>
      </c>
      <c r="H893" s="21">
        <f>H894</f>
        <v>109</v>
      </c>
      <c r="I893" s="21">
        <f t="shared" ref="I893:J893" si="111">I894</f>
        <v>0</v>
      </c>
      <c r="J893" s="21">
        <f t="shared" si="111"/>
        <v>0</v>
      </c>
    </row>
    <row r="894" spans="1:10" ht="48">
      <c r="A894" s="6"/>
      <c r="B894" s="6">
        <v>744</v>
      </c>
      <c r="C894" s="6" t="s">
        <v>508</v>
      </c>
      <c r="D894" s="6" t="s">
        <v>401</v>
      </c>
      <c r="E894" s="7" t="s">
        <v>687</v>
      </c>
      <c r="F894" s="23" t="s">
        <v>422</v>
      </c>
      <c r="G894" s="24" t="s">
        <v>423</v>
      </c>
      <c r="H894" s="21">
        <v>109</v>
      </c>
      <c r="I894" s="21">
        <v>0</v>
      </c>
      <c r="J894" s="21">
        <v>0</v>
      </c>
    </row>
    <row r="895" spans="1:10" ht="96">
      <c r="A895" s="6"/>
      <c r="B895" s="6">
        <v>744</v>
      </c>
      <c r="C895" s="6" t="s">
        <v>508</v>
      </c>
      <c r="D895" s="6" t="s">
        <v>401</v>
      </c>
      <c r="E895" s="7" t="s">
        <v>689</v>
      </c>
      <c r="F895" s="37"/>
      <c r="G895" s="24" t="s">
        <v>690</v>
      </c>
      <c r="H895" s="21">
        <f>H896</f>
        <v>264.69900000000001</v>
      </c>
      <c r="I895" s="21">
        <f t="shared" ref="I895:J895" si="112">I896</f>
        <v>0</v>
      </c>
      <c r="J895" s="21">
        <f t="shared" si="112"/>
        <v>0</v>
      </c>
    </row>
    <row r="896" spans="1:10" ht="48">
      <c r="A896" s="6"/>
      <c r="B896" s="6">
        <v>744</v>
      </c>
      <c r="C896" s="6" t="s">
        <v>508</v>
      </c>
      <c r="D896" s="6" t="s">
        <v>401</v>
      </c>
      <c r="E896" s="7" t="s">
        <v>689</v>
      </c>
      <c r="F896" s="23" t="s">
        <v>422</v>
      </c>
      <c r="G896" s="24" t="s">
        <v>423</v>
      </c>
      <c r="H896" s="21">
        <v>264.69900000000001</v>
      </c>
      <c r="I896" s="21">
        <v>0</v>
      </c>
      <c r="J896" s="21">
        <v>0</v>
      </c>
    </row>
    <row r="897" spans="1:10" ht="132">
      <c r="A897" s="6"/>
      <c r="B897" s="6">
        <v>744</v>
      </c>
      <c r="C897" s="6" t="s">
        <v>508</v>
      </c>
      <c r="D897" s="6" t="s">
        <v>401</v>
      </c>
      <c r="E897" s="7" t="s">
        <v>691</v>
      </c>
      <c r="F897" s="37"/>
      <c r="G897" s="24" t="s">
        <v>692</v>
      </c>
      <c r="H897" s="21">
        <f>H898</f>
        <v>101.264</v>
      </c>
      <c r="I897" s="21">
        <f t="shared" ref="I897:J897" si="113">I898</f>
        <v>0</v>
      </c>
      <c r="J897" s="21">
        <f t="shared" si="113"/>
        <v>0</v>
      </c>
    </row>
    <row r="898" spans="1:10" ht="48">
      <c r="A898" s="6"/>
      <c r="B898" s="6">
        <v>744</v>
      </c>
      <c r="C898" s="6" t="s">
        <v>508</v>
      </c>
      <c r="D898" s="6" t="s">
        <v>401</v>
      </c>
      <c r="E898" s="7" t="s">
        <v>691</v>
      </c>
      <c r="F898" s="23" t="s">
        <v>422</v>
      </c>
      <c r="G898" s="24" t="s">
        <v>423</v>
      </c>
      <c r="H898" s="21">
        <v>101.264</v>
      </c>
      <c r="I898" s="21">
        <v>0</v>
      </c>
      <c r="J898" s="21">
        <v>0</v>
      </c>
    </row>
    <row r="899" spans="1:10" ht="120">
      <c r="A899" s="6"/>
      <c r="B899" s="6">
        <v>744</v>
      </c>
      <c r="C899" s="6" t="s">
        <v>508</v>
      </c>
      <c r="D899" s="6" t="s">
        <v>401</v>
      </c>
      <c r="E899" s="7" t="s">
        <v>693</v>
      </c>
      <c r="F899" s="23"/>
      <c r="G899" s="24" t="s">
        <v>694</v>
      </c>
      <c r="H899" s="21">
        <f>H900</f>
        <v>297.084</v>
      </c>
      <c r="I899" s="21">
        <f t="shared" ref="I899:J903" si="114">I900</f>
        <v>0</v>
      </c>
      <c r="J899" s="21">
        <f t="shared" si="114"/>
        <v>0</v>
      </c>
    </row>
    <row r="900" spans="1:10" ht="48">
      <c r="A900" s="6"/>
      <c r="B900" s="6">
        <v>744</v>
      </c>
      <c r="C900" s="6" t="s">
        <v>508</v>
      </c>
      <c r="D900" s="6" t="s">
        <v>401</v>
      </c>
      <c r="E900" s="7" t="s">
        <v>693</v>
      </c>
      <c r="F900" s="23" t="s">
        <v>422</v>
      </c>
      <c r="G900" s="24" t="s">
        <v>423</v>
      </c>
      <c r="H900" s="21">
        <v>297.084</v>
      </c>
      <c r="I900" s="21">
        <v>0</v>
      </c>
      <c r="J900" s="21">
        <v>0</v>
      </c>
    </row>
    <row r="901" spans="1:10" ht="120">
      <c r="A901" s="6"/>
      <c r="B901" s="6">
        <v>744</v>
      </c>
      <c r="C901" s="6" t="s">
        <v>508</v>
      </c>
      <c r="D901" s="6" t="s">
        <v>401</v>
      </c>
      <c r="E901" s="7" t="s">
        <v>826</v>
      </c>
      <c r="F901" s="23"/>
      <c r="G901" s="24" t="s">
        <v>846</v>
      </c>
      <c r="H901" s="21">
        <f t="shared" ref="H901" si="115">H902</f>
        <v>447.75</v>
      </c>
      <c r="I901" s="21">
        <f t="shared" si="114"/>
        <v>0</v>
      </c>
      <c r="J901" s="21">
        <f t="shared" si="114"/>
        <v>0</v>
      </c>
    </row>
    <row r="902" spans="1:10" ht="60">
      <c r="A902" s="6"/>
      <c r="B902" s="6">
        <v>744</v>
      </c>
      <c r="C902" s="6" t="s">
        <v>508</v>
      </c>
      <c r="D902" s="6" t="s">
        <v>401</v>
      </c>
      <c r="E902" s="7" t="s">
        <v>826</v>
      </c>
      <c r="F902" s="37" t="s">
        <v>461</v>
      </c>
      <c r="G902" s="24" t="s">
        <v>462</v>
      </c>
      <c r="H902" s="21">
        <v>447.75</v>
      </c>
      <c r="I902" s="21">
        <v>0</v>
      </c>
      <c r="J902" s="21">
        <v>0</v>
      </c>
    </row>
    <row r="903" spans="1:10" ht="132">
      <c r="A903" s="6"/>
      <c r="B903" s="6">
        <v>744</v>
      </c>
      <c r="C903" s="6" t="s">
        <v>508</v>
      </c>
      <c r="D903" s="6" t="s">
        <v>401</v>
      </c>
      <c r="E903" s="7" t="s">
        <v>827</v>
      </c>
      <c r="F903" s="23"/>
      <c r="G903" s="24" t="s">
        <v>845</v>
      </c>
      <c r="H903" s="21">
        <f t="shared" ref="H903" si="116">H904</f>
        <v>705</v>
      </c>
      <c r="I903" s="21">
        <f t="shared" si="114"/>
        <v>0</v>
      </c>
      <c r="J903" s="21">
        <f t="shared" si="114"/>
        <v>0</v>
      </c>
    </row>
    <row r="904" spans="1:10" ht="60">
      <c r="A904" s="6"/>
      <c r="B904" s="6">
        <v>744</v>
      </c>
      <c r="C904" s="6" t="s">
        <v>508</v>
      </c>
      <c r="D904" s="6" t="s">
        <v>401</v>
      </c>
      <c r="E904" s="7" t="s">
        <v>827</v>
      </c>
      <c r="F904" s="37" t="s">
        <v>461</v>
      </c>
      <c r="G904" s="24" t="s">
        <v>462</v>
      </c>
      <c r="H904" s="21">
        <v>705</v>
      </c>
      <c r="I904" s="21">
        <v>0</v>
      </c>
      <c r="J904" s="21">
        <v>0</v>
      </c>
    </row>
    <row r="905" spans="1:10" ht="36">
      <c r="A905" s="6"/>
      <c r="B905" s="10">
        <v>744</v>
      </c>
      <c r="C905" s="10" t="s">
        <v>508</v>
      </c>
      <c r="D905" s="44" t="s">
        <v>425</v>
      </c>
      <c r="E905" s="44"/>
      <c r="F905" s="10"/>
      <c r="G905" s="11" t="s">
        <v>69</v>
      </c>
      <c r="H905" s="12">
        <f t="shared" ref="H905:J907" si="117">H906</f>
        <v>11728.663</v>
      </c>
      <c r="I905" s="12">
        <f t="shared" si="117"/>
        <v>11809.363000000001</v>
      </c>
      <c r="J905" s="12">
        <f t="shared" si="117"/>
        <v>11809.363000000001</v>
      </c>
    </row>
    <row r="906" spans="1:10" ht="72">
      <c r="A906" s="6"/>
      <c r="B906" s="6">
        <v>744</v>
      </c>
      <c r="C906" s="18" t="s">
        <v>508</v>
      </c>
      <c r="D906" s="15" t="s">
        <v>425</v>
      </c>
      <c r="E906" s="15" t="s">
        <v>11</v>
      </c>
      <c r="F906" s="18"/>
      <c r="G906" s="19" t="s">
        <v>12</v>
      </c>
      <c r="H906" s="20">
        <f t="shared" si="117"/>
        <v>11728.663</v>
      </c>
      <c r="I906" s="20">
        <f t="shared" si="117"/>
        <v>11809.363000000001</v>
      </c>
      <c r="J906" s="20">
        <f t="shared" si="117"/>
        <v>11809.363000000001</v>
      </c>
    </row>
    <row r="907" spans="1:10" ht="24">
      <c r="A907" s="6"/>
      <c r="B907" s="6">
        <v>744</v>
      </c>
      <c r="C907" s="6" t="s">
        <v>508</v>
      </c>
      <c r="D907" s="7" t="s">
        <v>425</v>
      </c>
      <c r="E907" s="7" t="s">
        <v>70</v>
      </c>
      <c r="F907" s="6"/>
      <c r="G907" s="5" t="s">
        <v>409</v>
      </c>
      <c r="H907" s="21">
        <f t="shared" si="117"/>
        <v>11728.663</v>
      </c>
      <c r="I907" s="21">
        <f t="shared" si="117"/>
        <v>11809.363000000001</v>
      </c>
      <c r="J907" s="21">
        <f t="shared" si="117"/>
        <v>11809.363000000001</v>
      </c>
    </row>
    <row r="908" spans="1:10" ht="36">
      <c r="A908" s="6"/>
      <c r="B908" s="6">
        <v>744</v>
      </c>
      <c r="C908" s="6" t="s">
        <v>508</v>
      </c>
      <c r="D908" s="7" t="s">
        <v>425</v>
      </c>
      <c r="E908" s="7" t="s">
        <v>71</v>
      </c>
      <c r="F908" s="6"/>
      <c r="G908" s="5" t="s">
        <v>72</v>
      </c>
      <c r="H908" s="21">
        <f>H909+H912+H914</f>
        <v>11728.663</v>
      </c>
      <c r="I908" s="21">
        <f>I909+I912+I914</f>
        <v>11809.363000000001</v>
      </c>
      <c r="J908" s="21">
        <f>J909+J912+J914</f>
        <v>11809.363000000001</v>
      </c>
    </row>
    <row r="909" spans="1:10" ht="84">
      <c r="A909" s="6"/>
      <c r="B909" s="6">
        <v>744</v>
      </c>
      <c r="C909" s="173" t="s">
        <v>508</v>
      </c>
      <c r="D909" s="174" t="s">
        <v>425</v>
      </c>
      <c r="E909" s="22" t="s">
        <v>330</v>
      </c>
      <c r="F909" s="6"/>
      <c r="G909" s="5" t="s">
        <v>478</v>
      </c>
      <c r="H909" s="21">
        <f>H910+H911</f>
        <v>8822.5990000000002</v>
      </c>
      <c r="I909" s="21">
        <f>I910+I911</f>
        <v>8822.5990000000002</v>
      </c>
      <c r="J909" s="21">
        <f>J910+J911</f>
        <v>8822.5990000000002</v>
      </c>
    </row>
    <row r="910" spans="1:10" ht="132">
      <c r="A910" s="6"/>
      <c r="B910" s="6">
        <v>744</v>
      </c>
      <c r="C910" s="6" t="s">
        <v>508</v>
      </c>
      <c r="D910" s="7" t="s">
        <v>425</v>
      </c>
      <c r="E910" s="28" t="s">
        <v>330</v>
      </c>
      <c r="F910" s="23" t="s">
        <v>414</v>
      </c>
      <c r="G910" s="24" t="s">
        <v>415</v>
      </c>
      <c r="H910" s="21">
        <v>8738.6450000000004</v>
      </c>
      <c r="I910" s="21">
        <v>8738.6450000000004</v>
      </c>
      <c r="J910" s="21">
        <v>8738.6450000000004</v>
      </c>
    </row>
    <row r="911" spans="1:10" ht="48">
      <c r="A911" s="6"/>
      <c r="B911" s="6">
        <v>744</v>
      </c>
      <c r="C911" s="6" t="s">
        <v>508</v>
      </c>
      <c r="D911" s="7" t="s">
        <v>425</v>
      </c>
      <c r="E911" s="28" t="s">
        <v>330</v>
      </c>
      <c r="F911" s="23" t="s">
        <v>422</v>
      </c>
      <c r="G911" s="24" t="s">
        <v>423</v>
      </c>
      <c r="H911" s="21">
        <v>83.953999999999994</v>
      </c>
      <c r="I911" s="21">
        <v>83.953999999999994</v>
      </c>
      <c r="J911" s="21">
        <v>83.953999999999994</v>
      </c>
    </row>
    <row r="912" spans="1:10" ht="84">
      <c r="A912" s="6"/>
      <c r="B912" s="6">
        <v>744</v>
      </c>
      <c r="C912" s="175" t="s">
        <v>508</v>
      </c>
      <c r="D912" s="68" t="s">
        <v>425</v>
      </c>
      <c r="E912" s="69" t="s">
        <v>329</v>
      </c>
      <c r="F912" s="25"/>
      <c r="G912" s="26" t="s">
        <v>430</v>
      </c>
      <c r="H912" s="21">
        <f>H913</f>
        <v>2906.0639999999999</v>
      </c>
      <c r="I912" s="21">
        <f>I913</f>
        <v>2906.0639999999999</v>
      </c>
      <c r="J912" s="21">
        <f>J913</f>
        <v>2906.0639999999999</v>
      </c>
    </row>
    <row r="913" spans="1:12" ht="132">
      <c r="A913" s="6"/>
      <c r="B913" s="6">
        <v>744</v>
      </c>
      <c r="C913" s="6" t="s">
        <v>508</v>
      </c>
      <c r="D913" s="7" t="s">
        <v>425</v>
      </c>
      <c r="E913" s="48" t="s">
        <v>329</v>
      </c>
      <c r="F913" s="23" t="s">
        <v>414</v>
      </c>
      <c r="G913" s="24" t="s">
        <v>415</v>
      </c>
      <c r="H913" s="21">
        <v>2906.0639999999999</v>
      </c>
      <c r="I913" s="21">
        <v>2906.0639999999999</v>
      </c>
      <c r="J913" s="21">
        <v>2906.0639999999999</v>
      </c>
    </row>
    <row r="914" spans="1:12" ht="48">
      <c r="A914" s="6"/>
      <c r="B914" s="6">
        <v>744</v>
      </c>
      <c r="C914" s="6" t="s">
        <v>508</v>
      </c>
      <c r="D914" s="7" t="s">
        <v>425</v>
      </c>
      <c r="E914" s="28" t="s">
        <v>331</v>
      </c>
      <c r="F914" s="25"/>
      <c r="G914" s="5" t="s">
        <v>281</v>
      </c>
      <c r="H914" s="21">
        <f>H915</f>
        <v>0</v>
      </c>
      <c r="I914" s="21">
        <f>I915</f>
        <v>80.7</v>
      </c>
      <c r="J914" s="21">
        <f>J915</f>
        <v>80.7</v>
      </c>
    </row>
    <row r="915" spans="1:12" ht="48">
      <c r="A915" s="6"/>
      <c r="B915" s="6">
        <v>744</v>
      </c>
      <c r="C915" s="6" t="s">
        <v>508</v>
      </c>
      <c r="D915" s="7" t="s">
        <v>425</v>
      </c>
      <c r="E915" s="28" t="s">
        <v>331</v>
      </c>
      <c r="F915" s="23" t="s">
        <v>422</v>
      </c>
      <c r="G915" s="24" t="s">
        <v>423</v>
      </c>
      <c r="H915" s="21">
        <v>0</v>
      </c>
      <c r="I915" s="21">
        <v>80.7</v>
      </c>
      <c r="J915" s="21">
        <v>80.7</v>
      </c>
    </row>
    <row r="916" spans="1:12" ht="60">
      <c r="A916" s="10">
        <v>8</v>
      </c>
      <c r="B916" s="10">
        <v>745</v>
      </c>
      <c r="C916" s="10"/>
      <c r="D916" s="10"/>
      <c r="E916" s="50"/>
      <c r="F916" s="45"/>
      <c r="G916" s="46" t="s">
        <v>293</v>
      </c>
      <c r="H916" s="12">
        <f>H917+H974+H967</f>
        <v>234553.33500000002</v>
      </c>
      <c r="I916" s="12">
        <f>I917+I974+I967</f>
        <v>71591.508000000002</v>
      </c>
      <c r="J916" s="12">
        <f>J917+J974+J967</f>
        <v>58091.508000000002</v>
      </c>
      <c r="L916" s="13">
        <f>H916-K916</f>
        <v>234553.33500000002</v>
      </c>
    </row>
    <row r="917" spans="1:12" ht="24">
      <c r="A917" s="10"/>
      <c r="B917" s="6">
        <v>745</v>
      </c>
      <c r="C917" s="14" t="s">
        <v>431</v>
      </c>
      <c r="D917" s="14" t="s">
        <v>402</v>
      </c>
      <c r="E917" s="78"/>
      <c r="F917" s="79"/>
      <c r="G917" s="11" t="s">
        <v>577</v>
      </c>
      <c r="H917" s="12">
        <f>H918+H927+H954+H947</f>
        <v>213338.92200000002</v>
      </c>
      <c r="I917" s="12">
        <f>I918+I927+I954+I947</f>
        <v>67344.565000000002</v>
      </c>
      <c r="J917" s="12">
        <f>J918+J927+J954+J947</f>
        <v>53844.565000000002</v>
      </c>
    </row>
    <row r="918" spans="1:12">
      <c r="A918" s="10"/>
      <c r="B918" s="6">
        <v>745</v>
      </c>
      <c r="C918" s="14" t="s">
        <v>431</v>
      </c>
      <c r="D918" s="14" t="s">
        <v>401</v>
      </c>
      <c r="E918" s="51"/>
      <c r="F918" s="14"/>
      <c r="G918" s="16" t="s">
        <v>578</v>
      </c>
      <c r="H918" s="17">
        <f>H919</f>
        <v>18624.313999999998</v>
      </c>
      <c r="I918" s="17">
        <f>I919</f>
        <v>10202.916999999999</v>
      </c>
      <c r="J918" s="17">
        <f>J919</f>
        <v>10202.916999999999</v>
      </c>
    </row>
    <row r="919" spans="1:12" ht="96">
      <c r="A919" s="10"/>
      <c r="B919" s="6">
        <v>745</v>
      </c>
      <c r="C919" s="15" t="s">
        <v>431</v>
      </c>
      <c r="D919" s="15" t="s">
        <v>401</v>
      </c>
      <c r="E919" s="38" t="s">
        <v>579</v>
      </c>
      <c r="F919" s="18"/>
      <c r="G919" s="19" t="s">
        <v>580</v>
      </c>
      <c r="H919" s="20">
        <f t="shared" ref="H919:J920" si="118">H920</f>
        <v>18624.313999999998</v>
      </c>
      <c r="I919" s="20">
        <f t="shared" si="118"/>
        <v>10202.916999999999</v>
      </c>
      <c r="J919" s="20">
        <f t="shared" si="118"/>
        <v>10202.916999999999</v>
      </c>
    </row>
    <row r="920" spans="1:12" ht="84">
      <c r="A920" s="10"/>
      <c r="B920" s="6">
        <v>745</v>
      </c>
      <c r="C920" s="7" t="s">
        <v>431</v>
      </c>
      <c r="D920" s="7" t="s">
        <v>401</v>
      </c>
      <c r="E920" s="34" t="s">
        <v>581</v>
      </c>
      <c r="F920" s="6"/>
      <c r="G920" s="5" t="s">
        <v>582</v>
      </c>
      <c r="H920" s="21">
        <f>H921</f>
        <v>18624.313999999998</v>
      </c>
      <c r="I920" s="21">
        <f t="shared" si="118"/>
        <v>10202.916999999999</v>
      </c>
      <c r="J920" s="21">
        <f t="shared" si="118"/>
        <v>10202.916999999999</v>
      </c>
    </row>
    <row r="921" spans="1:12" ht="48">
      <c r="A921" s="10"/>
      <c r="B921" s="6">
        <v>745</v>
      </c>
      <c r="C921" s="7" t="s">
        <v>431</v>
      </c>
      <c r="D921" s="7" t="s">
        <v>401</v>
      </c>
      <c r="E921" s="34" t="s">
        <v>583</v>
      </c>
      <c r="F921" s="6"/>
      <c r="G921" s="5" t="s">
        <v>584</v>
      </c>
      <c r="H921" s="21">
        <f>H922+H924</f>
        <v>18624.313999999998</v>
      </c>
      <c r="I921" s="21">
        <f>I922+I924</f>
        <v>10202.916999999999</v>
      </c>
      <c r="J921" s="21">
        <f>J922+J924</f>
        <v>10202.916999999999</v>
      </c>
    </row>
    <row r="922" spans="1:12" ht="84">
      <c r="A922" s="10"/>
      <c r="B922" s="6">
        <v>745</v>
      </c>
      <c r="C922" s="7" t="s">
        <v>431</v>
      </c>
      <c r="D922" s="7" t="s">
        <v>401</v>
      </c>
      <c r="E922" s="34" t="s">
        <v>585</v>
      </c>
      <c r="F922" s="6"/>
      <c r="G922" s="5" t="s">
        <v>586</v>
      </c>
      <c r="H922" s="21">
        <f>H923</f>
        <v>4681.46</v>
      </c>
      <c r="I922" s="21">
        <f>I923</f>
        <v>4173.78</v>
      </c>
      <c r="J922" s="21">
        <f>J923</f>
        <v>4173.78</v>
      </c>
    </row>
    <row r="923" spans="1:12" ht="48">
      <c r="A923" s="10"/>
      <c r="B923" s="6">
        <v>745</v>
      </c>
      <c r="C923" s="7" t="s">
        <v>431</v>
      </c>
      <c r="D923" s="7" t="s">
        <v>401</v>
      </c>
      <c r="E923" s="34" t="s">
        <v>585</v>
      </c>
      <c r="F923" s="23" t="s">
        <v>422</v>
      </c>
      <c r="G923" s="24" t="s">
        <v>423</v>
      </c>
      <c r="H923" s="21">
        <v>4681.46</v>
      </c>
      <c r="I923" s="21">
        <v>4173.78</v>
      </c>
      <c r="J923" s="21">
        <v>4173.78</v>
      </c>
    </row>
    <row r="924" spans="1:12" ht="72">
      <c r="A924" s="10"/>
      <c r="B924" s="6">
        <v>745</v>
      </c>
      <c r="C924" s="7" t="s">
        <v>431</v>
      </c>
      <c r="D924" s="7" t="s">
        <v>401</v>
      </c>
      <c r="E924" s="34" t="s">
        <v>587</v>
      </c>
      <c r="F924" s="7"/>
      <c r="G924" s="5" t="s">
        <v>588</v>
      </c>
      <c r="H924" s="21">
        <f>H925+H926</f>
        <v>13942.853999999999</v>
      </c>
      <c r="I924" s="21">
        <f t="shared" ref="I924:J924" si="119">I925+I926</f>
        <v>6029.1369999999997</v>
      </c>
      <c r="J924" s="21">
        <f t="shared" si="119"/>
        <v>6029.1369999999997</v>
      </c>
    </row>
    <row r="925" spans="1:12" ht="48">
      <c r="A925" s="10"/>
      <c r="B925" s="6">
        <v>745</v>
      </c>
      <c r="C925" s="7" t="s">
        <v>431</v>
      </c>
      <c r="D925" s="7" t="s">
        <v>401</v>
      </c>
      <c r="E925" s="34" t="s">
        <v>587</v>
      </c>
      <c r="F925" s="23" t="s">
        <v>422</v>
      </c>
      <c r="G925" s="24" t="s">
        <v>423</v>
      </c>
      <c r="H925" s="21">
        <v>13932.853999999999</v>
      </c>
      <c r="I925" s="21">
        <v>6029.1369999999997</v>
      </c>
      <c r="J925" s="21">
        <v>6029.1369999999997</v>
      </c>
    </row>
    <row r="926" spans="1:12" ht="24">
      <c r="A926" s="10"/>
      <c r="B926" s="6">
        <v>745</v>
      </c>
      <c r="C926" s="7" t="s">
        <v>431</v>
      </c>
      <c r="D926" s="7" t="s">
        <v>401</v>
      </c>
      <c r="E926" s="34" t="s">
        <v>587</v>
      </c>
      <c r="F926" s="6">
        <v>800</v>
      </c>
      <c r="G926" s="5" t="s">
        <v>446</v>
      </c>
      <c r="H926" s="21">
        <v>10</v>
      </c>
      <c r="I926" s="21">
        <v>0</v>
      </c>
      <c r="J926" s="21">
        <v>0</v>
      </c>
    </row>
    <row r="927" spans="1:12" ht="24">
      <c r="A927" s="10"/>
      <c r="B927" s="6">
        <v>745</v>
      </c>
      <c r="C927" s="14" t="s">
        <v>431</v>
      </c>
      <c r="D927" s="14" t="s">
        <v>404</v>
      </c>
      <c r="E927" s="51"/>
      <c r="F927" s="27"/>
      <c r="G927" s="16" t="s">
        <v>589</v>
      </c>
      <c r="H927" s="17">
        <f>H928</f>
        <v>151704.13700000002</v>
      </c>
      <c r="I927" s="17">
        <f t="shared" ref="H927:J928" si="120">I928</f>
        <v>26859.057000000001</v>
      </c>
      <c r="J927" s="17">
        <f t="shared" si="120"/>
        <v>13359.057000000001</v>
      </c>
    </row>
    <row r="928" spans="1:12" ht="96">
      <c r="A928" s="10"/>
      <c r="B928" s="6">
        <v>745</v>
      </c>
      <c r="C928" s="15" t="s">
        <v>431</v>
      </c>
      <c r="D928" s="15" t="s">
        <v>404</v>
      </c>
      <c r="E928" s="38" t="s">
        <v>579</v>
      </c>
      <c r="F928" s="18"/>
      <c r="G928" s="19" t="s">
        <v>580</v>
      </c>
      <c r="H928" s="20">
        <f t="shared" si="120"/>
        <v>151704.13700000002</v>
      </c>
      <c r="I928" s="20">
        <f t="shared" si="120"/>
        <v>26859.057000000001</v>
      </c>
      <c r="J928" s="20">
        <f t="shared" si="120"/>
        <v>13359.057000000001</v>
      </c>
    </row>
    <row r="929" spans="1:12" ht="84">
      <c r="A929" s="10"/>
      <c r="B929" s="6">
        <v>745</v>
      </c>
      <c r="C929" s="7" t="s">
        <v>431</v>
      </c>
      <c r="D929" s="7" t="s">
        <v>404</v>
      </c>
      <c r="E929" s="34" t="s">
        <v>581</v>
      </c>
      <c r="F929" s="6"/>
      <c r="G929" s="5" t="s">
        <v>582</v>
      </c>
      <c r="H929" s="21">
        <f>H930+H933</f>
        <v>151704.13700000002</v>
      </c>
      <c r="I929" s="21">
        <f>I930+I933</f>
        <v>26859.057000000001</v>
      </c>
      <c r="J929" s="21">
        <f>J930+J933</f>
        <v>13359.057000000001</v>
      </c>
      <c r="K929" s="21">
        <f>K930+K933</f>
        <v>0</v>
      </c>
      <c r="L929" s="21">
        <f>L930+L933</f>
        <v>0</v>
      </c>
    </row>
    <row r="930" spans="1:12" ht="60">
      <c r="A930" s="10"/>
      <c r="B930" s="6">
        <v>745</v>
      </c>
      <c r="C930" s="7" t="s">
        <v>431</v>
      </c>
      <c r="D930" s="7" t="s">
        <v>404</v>
      </c>
      <c r="E930" s="34" t="s">
        <v>590</v>
      </c>
      <c r="F930" s="6"/>
      <c r="G930" s="5" t="s">
        <v>591</v>
      </c>
      <c r="H930" s="21">
        <f t="shared" ref="H930:J931" si="121">H931</f>
        <v>3810.66</v>
      </c>
      <c r="I930" s="21">
        <f t="shared" si="121"/>
        <v>1899.057</v>
      </c>
      <c r="J930" s="21">
        <f t="shared" si="121"/>
        <v>1899.057</v>
      </c>
    </row>
    <row r="931" spans="1:12" ht="60">
      <c r="A931" s="10"/>
      <c r="B931" s="6">
        <v>745</v>
      </c>
      <c r="C931" s="7" t="s">
        <v>431</v>
      </c>
      <c r="D931" s="7" t="s">
        <v>404</v>
      </c>
      <c r="E931" s="28" t="s">
        <v>592</v>
      </c>
      <c r="F931" s="6"/>
      <c r="G931" s="5" t="s">
        <v>593</v>
      </c>
      <c r="H931" s="21">
        <f t="shared" si="121"/>
        <v>3810.66</v>
      </c>
      <c r="I931" s="21">
        <f t="shared" si="121"/>
        <v>1899.057</v>
      </c>
      <c r="J931" s="21">
        <f t="shared" si="121"/>
        <v>1899.057</v>
      </c>
    </row>
    <row r="932" spans="1:12" ht="48">
      <c r="A932" s="10"/>
      <c r="B932" s="6">
        <v>745</v>
      </c>
      <c r="C932" s="7" t="s">
        <v>431</v>
      </c>
      <c r="D932" s="7" t="s">
        <v>404</v>
      </c>
      <c r="E932" s="28" t="s">
        <v>592</v>
      </c>
      <c r="F932" s="23" t="s">
        <v>422</v>
      </c>
      <c r="G932" s="24" t="s">
        <v>423</v>
      </c>
      <c r="H932" s="21">
        <v>3810.66</v>
      </c>
      <c r="I932" s="21">
        <v>1899.057</v>
      </c>
      <c r="J932" s="21">
        <v>1899.057</v>
      </c>
      <c r="K932" s="21" t="e">
        <f>#REF!</f>
        <v>#REF!</v>
      </c>
      <c r="L932" s="21" t="e">
        <f>#REF!</f>
        <v>#REF!</v>
      </c>
    </row>
    <row r="933" spans="1:12" ht="60">
      <c r="A933" s="10"/>
      <c r="B933" s="6">
        <v>745</v>
      </c>
      <c r="C933" s="7" t="s">
        <v>431</v>
      </c>
      <c r="D933" s="7" t="s">
        <v>404</v>
      </c>
      <c r="E933" s="34" t="s">
        <v>599</v>
      </c>
      <c r="F933" s="6"/>
      <c r="G933" s="5" t="s">
        <v>600</v>
      </c>
      <c r="H933" s="52">
        <f>H934+H936+H939+H941+H943+H945</f>
        <v>147893.47700000001</v>
      </c>
      <c r="I933" s="52">
        <f t="shared" ref="I933:J933" si="122">I934+I936+I939+I941+I943+I945</f>
        <v>24960</v>
      </c>
      <c r="J933" s="52">
        <f t="shared" si="122"/>
        <v>11460</v>
      </c>
    </row>
    <row r="934" spans="1:12" ht="72">
      <c r="A934" s="10"/>
      <c r="B934" s="6">
        <v>745</v>
      </c>
      <c r="C934" s="7" t="s">
        <v>431</v>
      </c>
      <c r="D934" s="7" t="s">
        <v>404</v>
      </c>
      <c r="E934" s="34" t="s">
        <v>603</v>
      </c>
      <c r="F934" s="6"/>
      <c r="G934" s="49" t="s">
        <v>604</v>
      </c>
      <c r="H934" s="53">
        <f>H935</f>
        <v>877.93700000000001</v>
      </c>
      <c r="I934" s="54">
        <f>I935</f>
        <v>0</v>
      </c>
      <c r="J934" s="54">
        <f>J935</f>
        <v>0</v>
      </c>
    </row>
    <row r="935" spans="1:12" ht="48">
      <c r="A935" s="10"/>
      <c r="B935" s="6">
        <v>745</v>
      </c>
      <c r="C935" s="7" t="s">
        <v>431</v>
      </c>
      <c r="D935" s="7" t="s">
        <v>404</v>
      </c>
      <c r="E935" s="34" t="s">
        <v>603</v>
      </c>
      <c r="F935" s="23" t="s">
        <v>422</v>
      </c>
      <c r="G935" s="24" t="s">
        <v>423</v>
      </c>
      <c r="H935" s="53">
        <v>877.93700000000001</v>
      </c>
      <c r="I935" s="54">
        <v>0</v>
      </c>
      <c r="J935" s="54">
        <v>0</v>
      </c>
    </row>
    <row r="936" spans="1:12" ht="72">
      <c r="A936" s="10"/>
      <c r="B936" s="6">
        <v>745</v>
      </c>
      <c r="C936" s="7" t="s">
        <v>431</v>
      </c>
      <c r="D936" s="7" t="s">
        <v>404</v>
      </c>
      <c r="E936" s="34" t="s">
        <v>605</v>
      </c>
      <c r="F936" s="6"/>
      <c r="G936" s="5" t="s">
        <v>606</v>
      </c>
      <c r="H936" s="53">
        <f>H938+H937</f>
        <v>27887.744000000002</v>
      </c>
      <c r="I936" s="53">
        <f>I938+I937</f>
        <v>13500</v>
      </c>
      <c r="J936" s="53">
        <f>J938+J937</f>
        <v>0</v>
      </c>
    </row>
    <row r="937" spans="1:12" ht="48">
      <c r="A937" s="10"/>
      <c r="B937" s="6">
        <v>745</v>
      </c>
      <c r="C937" s="7" t="s">
        <v>431</v>
      </c>
      <c r="D937" s="7" t="s">
        <v>404</v>
      </c>
      <c r="E937" s="34" t="s">
        <v>605</v>
      </c>
      <c r="F937" s="23" t="s">
        <v>422</v>
      </c>
      <c r="G937" s="24" t="s">
        <v>423</v>
      </c>
      <c r="H937" s="53">
        <v>426.11399999999998</v>
      </c>
      <c r="I937" s="54">
        <v>0</v>
      </c>
      <c r="J937" s="54">
        <v>0</v>
      </c>
    </row>
    <row r="938" spans="1:12" ht="48">
      <c r="A938" s="10"/>
      <c r="B938" s="6">
        <v>745</v>
      </c>
      <c r="C938" s="7" t="s">
        <v>431</v>
      </c>
      <c r="D938" s="7" t="s">
        <v>404</v>
      </c>
      <c r="E938" s="34" t="s">
        <v>605</v>
      </c>
      <c r="F938" s="6">
        <v>400</v>
      </c>
      <c r="G938" s="5" t="s">
        <v>594</v>
      </c>
      <c r="H938" s="53">
        <v>27461.63</v>
      </c>
      <c r="I938" s="53">
        <v>13500</v>
      </c>
      <c r="J938" s="53">
        <v>0</v>
      </c>
    </row>
    <row r="939" spans="1:12" ht="36">
      <c r="A939" s="10"/>
      <c r="B939" s="6">
        <v>745</v>
      </c>
      <c r="C939" s="7" t="s">
        <v>431</v>
      </c>
      <c r="D939" s="7" t="s">
        <v>404</v>
      </c>
      <c r="E939" s="34" t="s">
        <v>607</v>
      </c>
      <c r="F939" s="6"/>
      <c r="G939" s="5" t="s">
        <v>608</v>
      </c>
      <c r="H939" s="53">
        <f>H940</f>
        <v>1483.5060000000001</v>
      </c>
      <c r="I939" s="53">
        <f>I940</f>
        <v>0</v>
      </c>
      <c r="J939" s="53">
        <f>J940</f>
        <v>0</v>
      </c>
    </row>
    <row r="940" spans="1:12" ht="48">
      <c r="A940" s="10"/>
      <c r="B940" s="6">
        <v>745</v>
      </c>
      <c r="C940" s="7" t="s">
        <v>431</v>
      </c>
      <c r="D940" s="7" t="s">
        <v>404</v>
      </c>
      <c r="E940" s="34" t="s">
        <v>607</v>
      </c>
      <c r="F940" s="23" t="s">
        <v>422</v>
      </c>
      <c r="G940" s="24" t="s">
        <v>423</v>
      </c>
      <c r="H940" s="53">
        <v>1483.5060000000001</v>
      </c>
      <c r="I940" s="54">
        <v>0</v>
      </c>
      <c r="J940" s="54">
        <v>0</v>
      </c>
    </row>
    <row r="941" spans="1:12" ht="72">
      <c r="A941" s="10"/>
      <c r="B941" s="6">
        <v>745</v>
      </c>
      <c r="C941" s="7" t="s">
        <v>431</v>
      </c>
      <c r="D941" s="7" t="s">
        <v>404</v>
      </c>
      <c r="E941" s="34" t="s">
        <v>609</v>
      </c>
      <c r="F941" s="6"/>
      <c r="G941" s="5" t="s">
        <v>610</v>
      </c>
      <c r="H941" s="53">
        <f>H942</f>
        <v>90839.29</v>
      </c>
      <c r="I941" s="53">
        <f>I942</f>
        <v>0</v>
      </c>
      <c r="J941" s="53">
        <f>J942</f>
        <v>0</v>
      </c>
    </row>
    <row r="942" spans="1:12" ht="48">
      <c r="A942" s="10"/>
      <c r="B942" s="6">
        <v>745</v>
      </c>
      <c r="C942" s="7" t="s">
        <v>431</v>
      </c>
      <c r="D942" s="7" t="s">
        <v>404</v>
      </c>
      <c r="E942" s="34" t="s">
        <v>609</v>
      </c>
      <c r="F942" s="23" t="s">
        <v>422</v>
      </c>
      <c r="G942" s="24" t="s">
        <v>423</v>
      </c>
      <c r="H942" s="53">
        <v>90839.29</v>
      </c>
      <c r="I942" s="53">
        <v>0</v>
      </c>
      <c r="J942" s="53">
        <v>0</v>
      </c>
    </row>
    <row r="943" spans="1:12" ht="24">
      <c r="A943" s="10"/>
      <c r="B943" s="6">
        <v>745</v>
      </c>
      <c r="C943" s="7" t="s">
        <v>431</v>
      </c>
      <c r="D943" s="7" t="s">
        <v>404</v>
      </c>
      <c r="E943" s="34" t="s">
        <v>611</v>
      </c>
      <c r="F943" s="6"/>
      <c r="G943" s="5" t="s">
        <v>530</v>
      </c>
      <c r="H943" s="53">
        <f>H944</f>
        <v>21805</v>
      </c>
      <c r="I943" s="53">
        <f t="shared" ref="I943:J945" si="123">I944</f>
        <v>11460</v>
      </c>
      <c r="J943" s="53">
        <f t="shared" si="123"/>
        <v>11460</v>
      </c>
    </row>
    <row r="944" spans="1:12" ht="48">
      <c r="A944" s="10"/>
      <c r="B944" s="6">
        <v>745</v>
      </c>
      <c r="C944" s="7" t="s">
        <v>431</v>
      </c>
      <c r="D944" s="7" t="s">
        <v>404</v>
      </c>
      <c r="E944" s="34" t="s">
        <v>611</v>
      </c>
      <c r="F944" s="23" t="s">
        <v>422</v>
      </c>
      <c r="G944" s="24" t="s">
        <v>423</v>
      </c>
      <c r="H944" s="53">
        <v>21805</v>
      </c>
      <c r="I944" s="54">
        <v>11460</v>
      </c>
      <c r="J944" s="53">
        <v>11460</v>
      </c>
    </row>
    <row r="945" spans="1:12" ht="48">
      <c r="A945" s="10"/>
      <c r="B945" s="6">
        <v>745</v>
      </c>
      <c r="C945" s="7" t="s">
        <v>431</v>
      </c>
      <c r="D945" s="7" t="s">
        <v>404</v>
      </c>
      <c r="E945" s="34" t="s">
        <v>332</v>
      </c>
      <c r="F945" s="6"/>
      <c r="G945" s="5" t="s">
        <v>360</v>
      </c>
      <c r="H945" s="53">
        <f>H946</f>
        <v>5000</v>
      </c>
      <c r="I945" s="53">
        <f t="shared" si="123"/>
        <v>0</v>
      </c>
      <c r="J945" s="53">
        <f t="shared" si="123"/>
        <v>0</v>
      </c>
    </row>
    <row r="946" spans="1:12" ht="48">
      <c r="A946" s="10"/>
      <c r="B946" s="6">
        <v>745</v>
      </c>
      <c r="C946" s="7" t="s">
        <v>431</v>
      </c>
      <c r="D946" s="7" t="s">
        <v>404</v>
      </c>
      <c r="E946" s="34" t="s">
        <v>332</v>
      </c>
      <c r="F946" s="23" t="s">
        <v>422</v>
      </c>
      <c r="G946" s="24" t="s">
        <v>423</v>
      </c>
      <c r="H946" s="53">
        <v>5000</v>
      </c>
      <c r="I946" s="54">
        <v>0</v>
      </c>
      <c r="J946" s="54">
        <v>0</v>
      </c>
    </row>
    <row r="947" spans="1:12">
      <c r="A947" s="10"/>
      <c r="B947" s="6">
        <v>745</v>
      </c>
      <c r="C947" s="14" t="s">
        <v>431</v>
      </c>
      <c r="D947" s="14" t="s">
        <v>420</v>
      </c>
      <c r="E947" s="51"/>
      <c r="F947" s="27"/>
      <c r="G947" s="16" t="s">
        <v>615</v>
      </c>
      <c r="H947" s="53">
        <f>H948</f>
        <v>12607.537</v>
      </c>
      <c r="I947" s="53">
        <f t="shared" ref="I947:J950" si="124">I948</f>
        <v>0</v>
      </c>
      <c r="J947" s="53">
        <f t="shared" si="124"/>
        <v>0</v>
      </c>
    </row>
    <row r="948" spans="1:12" ht="72">
      <c r="A948" s="10"/>
      <c r="B948" s="6">
        <v>745</v>
      </c>
      <c r="C948" s="15" t="s">
        <v>431</v>
      </c>
      <c r="D948" s="15" t="s">
        <v>420</v>
      </c>
      <c r="E948" s="38" t="s">
        <v>473</v>
      </c>
      <c r="F948" s="18"/>
      <c r="G948" s="19" t="s">
        <v>474</v>
      </c>
      <c r="H948" s="53">
        <f>H949</f>
        <v>12607.537</v>
      </c>
      <c r="I948" s="53">
        <f t="shared" si="124"/>
        <v>0</v>
      </c>
      <c r="J948" s="53">
        <f t="shared" si="124"/>
        <v>0</v>
      </c>
    </row>
    <row r="949" spans="1:12" ht="60">
      <c r="A949" s="10"/>
      <c r="B949" s="6">
        <v>745</v>
      </c>
      <c r="C949" s="7" t="s">
        <v>431</v>
      </c>
      <c r="D949" s="7" t="s">
        <v>420</v>
      </c>
      <c r="E949" s="34" t="s">
        <v>622</v>
      </c>
      <c r="F949" s="6"/>
      <c r="G949" s="5" t="s">
        <v>623</v>
      </c>
      <c r="H949" s="53">
        <f>H950</f>
        <v>12607.537</v>
      </c>
      <c r="I949" s="53">
        <f t="shared" si="124"/>
        <v>0</v>
      </c>
      <c r="J949" s="53">
        <f t="shared" si="124"/>
        <v>0</v>
      </c>
    </row>
    <row r="950" spans="1:12" ht="84">
      <c r="A950" s="10"/>
      <c r="B950" s="6">
        <v>745</v>
      </c>
      <c r="C950" s="7" t="s">
        <v>431</v>
      </c>
      <c r="D950" s="57" t="s">
        <v>420</v>
      </c>
      <c r="E950" s="59" t="s">
        <v>642</v>
      </c>
      <c r="F950" s="60"/>
      <c r="G950" s="31" t="s">
        <v>643</v>
      </c>
      <c r="H950" s="53">
        <f>H951</f>
        <v>12607.537</v>
      </c>
      <c r="I950" s="53">
        <f t="shared" si="124"/>
        <v>0</v>
      </c>
      <c r="J950" s="53">
        <f t="shared" si="124"/>
        <v>0</v>
      </c>
    </row>
    <row r="951" spans="1:12" ht="48">
      <c r="A951" s="10"/>
      <c r="B951" s="6">
        <v>745</v>
      </c>
      <c r="C951" s="7" t="s">
        <v>431</v>
      </c>
      <c r="D951" s="57" t="s">
        <v>420</v>
      </c>
      <c r="E951" s="59" t="s">
        <v>644</v>
      </c>
      <c r="F951" s="60"/>
      <c r="G951" s="31" t="s">
        <v>645</v>
      </c>
      <c r="H951" s="53">
        <f>H952+H953</f>
        <v>12607.537</v>
      </c>
      <c r="I951" s="53">
        <f t="shared" ref="I951:L951" si="125">I952+I953</f>
        <v>0</v>
      </c>
      <c r="J951" s="53">
        <f t="shared" si="125"/>
        <v>0</v>
      </c>
      <c r="K951" s="53">
        <f t="shared" si="125"/>
        <v>0</v>
      </c>
      <c r="L951" s="53">
        <f t="shared" si="125"/>
        <v>0</v>
      </c>
    </row>
    <row r="952" spans="1:12" ht="48">
      <c r="A952" s="10"/>
      <c r="B952" s="6">
        <v>745</v>
      </c>
      <c r="C952" s="7" t="s">
        <v>431</v>
      </c>
      <c r="D952" s="57" t="s">
        <v>420</v>
      </c>
      <c r="E952" s="59" t="s">
        <v>644</v>
      </c>
      <c r="F952" s="23" t="s">
        <v>422</v>
      </c>
      <c r="G952" s="24" t="s">
        <v>423</v>
      </c>
      <c r="H952" s="53">
        <v>11061.934999999999</v>
      </c>
      <c r="I952" s="54">
        <v>0</v>
      </c>
      <c r="J952" s="54">
        <v>0</v>
      </c>
    </row>
    <row r="953" spans="1:12" ht="48">
      <c r="A953" s="10"/>
      <c r="B953" s="6">
        <v>745</v>
      </c>
      <c r="C953" s="7" t="s">
        <v>431</v>
      </c>
      <c r="D953" s="57" t="s">
        <v>420</v>
      </c>
      <c r="E953" s="59" t="s">
        <v>644</v>
      </c>
      <c r="F953" s="6">
        <v>400</v>
      </c>
      <c r="G953" s="5" t="s">
        <v>594</v>
      </c>
      <c r="H953" s="53">
        <v>1545.6020000000001</v>
      </c>
      <c r="I953" s="54">
        <v>0</v>
      </c>
      <c r="J953" s="54">
        <v>0</v>
      </c>
    </row>
    <row r="954" spans="1:12" ht="48">
      <c r="A954" s="6"/>
      <c r="B954" s="6">
        <v>745</v>
      </c>
      <c r="C954" s="14" t="s">
        <v>431</v>
      </c>
      <c r="D954" s="14" t="s">
        <v>431</v>
      </c>
      <c r="E954" s="62"/>
      <c r="F954" s="63"/>
      <c r="G954" s="64" t="s">
        <v>658</v>
      </c>
      <c r="H954" s="65">
        <f t="shared" ref="H954:J956" si="126">H955</f>
        <v>30402.934000000001</v>
      </c>
      <c r="I954" s="65">
        <f t="shared" si="126"/>
        <v>30282.590999999997</v>
      </c>
      <c r="J954" s="65">
        <f t="shared" si="126"/>
        <v>30282.590999999997</v>
      </c>
    </row>
    <row r="955" spans="1:12" ht="96">
      <c r="A955" s="6"/>
      <c r="B955" s="6">
        <v>745</v>
      </c>
      <c r="C955" s="7" t="s">
        <v>431</v>
      </c>
      <c r="D955" s="15" t="s">
        <v>431</v>
      </c>
      <c r="E955" s="38" t="s">
        <v>579</v>
      </c>
      <c r="F955" s="18"/>
      <c r="G955" s="19" t="s">
        <v>659</v>
      </c>
      <c r="H955" s="66">
        <f t="shared" si="126"/>
        <v>30402.934000000001</v>
      </c>
      <c r="I955" s="66">
        <f t="shared" si="126"/>
        <v>30282.590999999997</v>
      </c>
      <c r="J955" s="66">
        <f t="shared" si="126"/>
        <v>30282.590999999997</v>
      </c>
    </row>
    <row r="956" spans="1:12" ht="24">
      <c r="A956" s="6"/>
      <c r="B956" s="6">
        <v>745</v>
      </c>
      <c r="C956" s="7" t="s">
        <v>431</v>
      </c>
      <c r="D956" s="7" t="s">
        <v>431</v>
      </c>
      <c r="E956" s="7" t="s">
        <v>660</v>
      </c>
      <c r="F956" s="6"/>
      <c r="G956" s="5" t="s">
        <v>409</v>
      </c>
      <c r="H956" s="53">
        <f t="shared" si="126"/>
        <v>30402.934000000001</v>
      </c>
      <c r="I956" s="53">
        <f t="shared" si="126"/>
        <v>30282.590999999997</v>
      </c>
      <c r="J956" s="53">
        <f t="shared" si="126"/>
        <v>30282.590999999997</v>
      </c>
    </row>
    <row r="957" spans="1:12" ht="36">
      <c r="A957" s="6"/>
      <c r="B957" s="6">
        <v>745</v>
      </c>
      <c r="C957" s="7" t="s">
        <v>431</v>
      </c>
      <c r="D957" s="7" t="s">
        <v>431</v>
      </c>
      <c r="E957" s="28" t="s">
        <v>661</v>
      </c>
      <c r="F957" s="6"/>
      <c r="G957" s="5" t="s">
        <v>411</v>
      </c>
      <c r="H957" s="53">
        <f>H958+H962+H964</f>
        <v>30402.934000000001</v>
      </c>
      <c r="I957" s="53">
        <f>I958+I962+I964</f>
        <v>30282.590999999997</v>
      </c>
      <c r="J957" s="53">
        <f>J958+J962+J964</f>
        <v>30282.590999999997</v>
      </c>
    </row>
    <row r="958" spans="1:12" ht="84">
      <c r="A958" s="6"/>
      <c r="B958" s="6">
        <v>745</v>
      </c>
      <c r="C958" s="7" t="s">
        <v>431</v>
      </c>
      <c r="D958" s="7" t="s">
        <v>431</v>
      </c>
      <c r="E958" s="22" t="s">
        <v>662</v>
      </c>
      <c r="F958" s="6"/>
      <c r="G958" s="5" t="s">
        <v>478</v>
      </c>
      <c r="H958" s="53">
        <f>H959+H960+H961</f>
        <v>12303.506000000001</v>
      </c>
      <c r="I958" s="53">
        <f t="shared" ref="I958:J958" si="127">I959+I960+I961</f>
        <v>12259.578</v>
      </c>
      <c r="J958" s="53">
        <f t="shared" si="127"/>
        <v>12259.578</v>
      </c>
    </row>
    <row r="959" spans="1:12" ht="132">
      <c r="A959" s="6"/>
      <c r="B959" s="6">
        <v>745</v>
      </c>
      <c r="C959" s="7" t="s">
        <v>431</v>
      </c>
      <c r="D959" s="7" t="s">
        <v>431</v>
      </c>
      <c r="E959" s="28" t="s">
        <v>662</v>
      </c>
      <c r="F959" s="23" t="s">
        <v>414</v>
      </c>
      <c r="G959" s="24" t="s">
        <v>415</v>
      </c>
      <c r="H959" s="53">
        <v>11954.314</v>
      </c>
      <c r="I959" s="53">
        <v>11954.314</v>
      </c>
      <c r="J959" s="53">
        <v>11954.314</v>
      </c>
    </row>
    <row r="960" spans="1:12" ht="48">
      <c r="A960" s="6"/>
      <c r="B960" s="6">
        <v>745</v>
      </c>
      <c r="C960" s="7" t="s">
        <v>431</v>
      </c>
      <c r="D960" s="7" t="s">
        <v>431</v>
      </c>
      <c r="E960" s="28" t="s">
        <v>662</v>
      </c>
      <c r="F960" s="23" t="s">
        <v>422</v>
      </c>
      <c r="G960" s="24" t="s">
        <v>423</v>
      </c>
      <c r="H960" s="21">
        <v>348.69200000000001</v>
      </c>
      <c r="I960" s="21">
        <v>305.26400000000001</v>
      </c>
      <c r="J960" s="21">
        <v>305.26400000000001</v>
      </c>
    </row>
    <row r="961" spans="1:12" ht="24">
      <c r="A961" s="6"/>
      <c r="B961" s="6">
        <v>745</v>
      </c>
      <c r="C961" s="7" t="s">
        <v>431</v>
      </c>
      <c r="D961" s="7" t="s">
        <v>431</v>
      </c>
      <c r="E961" s="28" t="s">
        <v>662</v>
      </c>
      <c r="F961" s="6">
        <v>800</v>
      </c>
      <c r="G961" s="5" t="s">
        <v>446</v>
      </c>
      <c r="H961" s="21">
        <v>0.5</v>
      </c>
      <c r="I961" s="21">
        <v>0</v>
      </c>
      <c r="J961" s="21">
        <v>0</v>
      </c>
    </row>
    <row r="962" spans="1:12" ht="84">
      <c r="A962" s="6"/>
      <c r="B962" s="6">
        <v>745</v>
      </c>
      <c r="C962" s="7" t="s">
        <v>431</v>
      </c>
      <c r="D962" s="7" t="s">
        <v>431</v>
      </c>
      <c r="E962" s="28" t="s">
        <v>663</v>
      </c>
      <c r="F962" s="25"/>
      <c r="G962" s="26" t="s">
        <v>430</v>
      </c>
      <c r="H962" s="53">
        <f>H963</f>
        <v>8718.1919999999991</v>
      </c>
      <c r="I962" s="53">
        <f>I963</f>
        <v>8718.1919999999991</v>
      </c>
      <c r="J962" s="53">
        <f>J963</f>
        <v>8718.1919999999991</v>
      </c>
    </row>
    <row r="963" spans="1:12" ht="132">
      <c r="A963" s="6"/>
      <c r="B963" s="6">
        <v>745</v>
      </c>
      <c r="C963" s="7" t="s">
        <v>431</v>
      </c>
      <c r="D963" s="7" t="s">
        <v>431</v>
      </c>
      <c r="E963" s="28" t="s">
        <v>663</v>
      </c>
      <c r="F963" s="23" t="s">
        <v>414</v>
      </c>
      <c r="G963" s="24" t="s">
        <v>415</v>
      </c>
      <c r="H963" s="53">
        <v>8718.1919999999991</v>
      </c>
      <c r="I963" s="53">
        <v>8718.1919999999991</v>
      </c>
      <c r="J963" s="53">
        <v>8718.1919999999991</v>
      </c>
    </row>
    <row r="964" spans="1:12" ht="36">
      <c r="A964" s="6"/>
      <c r="B964" s="6">
        <v>745</v>
      </c>
      <c r="C964" s="7" t="s">
        <v>431</v>
      </c>
      <c r="D964" s="7" t="s">
        <v>431</v>
      </c>
      <c r="E964" s="28" t="s">
        <v>294</v>
      </c>
      <c r="F964" s="25"/>
      <c r="G964" s="31" t="s">
        <v>452</v>
      </c>
      <c r="H964" s="53">
        <f>H965+H966</f>
        <v>9381.2360000000008</v>
      </c>
      <c r="I964" s="53">
        <f>I965+I966</f>
        <v>9304.8209999999999</v>
      </c>
      <c r="J964" s="53">
        <f>J965+J966</f>
        <v>9304.8209999999999</v>
      </c>
    </row>
    <row r="965" spans="1:12" ht="132">
      <c r="A965" s="6"/>
      <c r="B965" s="6">
        <v>745</v>
      </c>
      <c r="C965" s="7" t="s">
        <v>431</v>
      </c>
      <c r="D965" s="7" t="s">
        <v>431</v>
      </c>
      <c r="E965" s="28" t="s">
        <v>294</v>
      </c>
      <c r="F965" s="23" t="s">
        <v>414</v>
      </c>
      <c r="G965" s="24" t="s">
        <v>415</v>
      </c>
      <c r="H965" s="53">
        <v>9061.9410000000007</v>
      </c>
      <c r="I965" s="53">
        <v>9061.9410000000007</v>
      </c>
      <c r="J965" s="53">
        <v>9061.9410000000007</v>
      </c>
    </row>
    <row r="966" spans="1:12" ht="48">
      <c r="A966" s="6"/>
      <c r="B966" s="6">
        <v>745</v>
      </c>
      <c r="C966" s="7" t="s">
        <v>431</v>
      </c>
      <c r="D966" s="7" t="s">
        <v>431</v>
      </c>
      <c r="E966" s="28" t="s">
        <v>294</v>
      </c>
      <c r="F966" s="23" t="s">
        <v>422</v>
      </c>
      <c r="G966" s="24" t="s">
        <v>423</v>
      </c>
      <c r="H966" s="21">
        <v>319.29500000000002</v>
      </c>
      <c r="I966" s="21">
        <v>242.88</v>
      </c>
      <c r="J966" s="21">
        <v>242.88</v>
      </c>
    </row>
    <row r="967" spans="1:12">
      <c r="A967" s="6"/>
      <c r="B967" s="6">
        <v>745</v>
      </c>
      <c r="C967" s="10" t="s">
        <v>664</v>
      </c>
      <c r="D967" s="10" t="s">
        <v>402</v>
      </c>
      <c r="E967" s="44"/>
      <c r="F967" s="6"/>
      <c r="G967" s="11" t="s">
        <v>665</v>
      </c>
      <c r="H967" s="12">
        <f t="shared" ref="H967:H972" si="128">H968</f>
        <v>119.8</v>
      </c>
      <c r="I967" s="12">
        <f t="shared" ref="I967:J972" si="129">I968</f>
        <v>0</v>
      </c>
      <c r="J967" s="12">
        <f t="shared" si="129"/>
        <v>0</v>
      </c>
    </row>
    <row r="968" spans="1:12" ht="60">
      <c r="A968" s="6"/>
      <c r="B968" s="6">
        <v>745</v>
      </c>
      <c r="C968" s="44" t="s">
        <v>664</v>
      </c>
      <c r="D968" s="27" t="s">
        <v>431</v>
      </c>
      <c r="E968" s="14"/>
      <c r="F968" s="27"/>
      <c r="G968" s="16" t="s">
        <v>19</v>
      </c>
      <c r="H968" s="17">
        <f t="shared" si="128"/>
        <v>119.8</v>
      </c>
      <c r="I968" s="17">
        <f t="shared" si="129"/>
        <v>0</v>
      </c>
      <c r="J968" s="17">
        <f t="shared" si="129"/>
        <v>0</v>
      </c>
    </row>
    <row r="969" spans="1:12" ht="96">
      <c r="A969" s="6"/>
      <c r="B969" s="6">
        <v>745</v>
      </c>
      <c r="C969" s="7" t="s">
        <v>664</v>
      </c>
      <c r="D969" s="18" t="s">
        <v>431</v>
      </c>
      <c r="E969" s="38" t="s">
        <v>579</v>
      </c>
      <c r="F969" s="18"/>
      <c r="G969" s="19" t="s">
        <v>81</v>
      </c>
      <c r="H969" s="20">
        <f t="shared" si="128"/>
        <v>119.8</v>
      </c>
      <c r="I969" s="20">
        <f t="shared" si="129"/>
        <v>0</v>
      </c>
      <c r="J969" s="20">
        <f t="shared" si="129"/>
        <v>0</v>
      </c>
      <c r="K969" s="17">
        <f t="shared" ref="K969:L969" si="130">K970</f>
        <v>0</v>
      </c>
      <c r="L969" s="17">
        <f t="shared" si="130"/>
        <v>0</v>
      </c>
    </row>
    <row r="970" spans="1:12" ht="24">
      <c r="A970" s="6"/>
      <c r="B970" s="6">
        <v>745</v>
      </c>
      <c r="C970" s="7" t="s">
        <v>664</v>
      </c>
      <c r="D970" s="18" t="s">
        <v>431</v>
      </c>
      <c r="E970" s="7" t="s">
        <v>660</v>
      </c>
      <c r="F970" s="6"/>
      <c r="G970" s="5" t="s">
        <v>409</v>
      </c>
      <c r="H970" s="21">
        <f t="shared" si="128"/>
        <v>119.8</v>
      </c>
      <c r="I970" s="21">
        <f t="shared" si="129"/>
        <v>0</v>
      </c>
      <c r="J970" s="21">
        <f t="shared" si="129"/>
        <v>0</v>
      </c>
    </row>
    <row r="971" spans="1:12" ht="36">
      <c r="A971" s="6"/>
      <c r="B971" s="6">
        <v>745</v>
      </c>
      <c r="C971" s="7" t="s">
        <v>664</v>
      </c>
      <c r="D971" s="18" t="s">
        <v>431</v>
      </c>
      <c r="E971" s="28" t="s">
        <v>661</v>
      </c>
      <c r="F971" s="6"/>
      <c r="G971" s="5" t="s">
        <v>411</v>
      </c>
      <c r="H971" s="21">
        <f t="shared" si="128"/>
        <v>119.8</v>
      </c>
      <c r="I971" s="21">
        <f t="shared" si="129"/>
        <v>0</v>
      </c>
      <c r="J971" s="21">
        <f t="shared" si="129"/>
        <v>0</v>
      </c>
    </row>
    <row r="972" spans="1:12" ht="36">
      <c r="A972" s="6"/>
      <c r="B972" s="6">
        <v>745</v>
      </c>
      <c r="C972" s="7" t="s">
        <v>664</v>
      </c>
      <c r="D972" s="18" t="s">
        <v>431</v>
      </c>
      <c r="E972" s="28" t="s">
        <v>294</v>
      </c>
      <c r="F972" s="25"/>
      <c r="G972" s="31" t="s">
        <v>452</v>
      </c>
      <c r="H972" s="21">
        <f t="shared" si="128"/>
        <v>119.8</v>
      </c>
      <c r="I972" s="21">
        <f t="shared" si="129"/>
        <v>0</v>
      </c>
      <c r="J972" s="21">
        <f t="shared" si="129"/>
        <v>0</v>
      </c>
    </row>
    <row r="973" spans="1:12" ht="48">
      <c r="A973" s="6"/>
      <c r="B973" s="6">
        <v>745</v>
      </c>
      <c r="C973" s="7" t="s">
        <v>664</v>
      </c>
      <c r="D973" s="18" t="s">
        <v>431</v>
      </c>
      <c r="E973" s="28" t="s">
        <v>294</v>
      </c>
      <c r="F973" s="23" t="s">
        <v>422</v>
      </c>
      <c r="G973" s="24" t="s">
        <v>423</v>
      </c>
      <c r="H973" s="21">
        <v>119.8</v>
      </c>
      <c r="I973" s="21">
        <v>0</v>
      </c>
      <c r="J973" s="21">
        <v>0</v>
      </c>
    </row>
    <row r="974" spans="1:12">
      <c r="A974" s="6"/>
      <c r="B974" s="6">
        <v>745</v>
      </c>
      <c r="C974" s="10">
        <v>10</v>
      </c>
      <c r="D974" s="44" t="s">
        <v>402</v>
      </c>
      <c r="E974" s="44"/>
      <c r="F974" s="10"/>
      <c r="G974" s="11" t="s">
        <v>73</v>
      </c>
      <c r="H974" s="12">
        <f>H975+H981</f>
        <v>21094.612999999998</v>
      </c>
      <c r="I974" s="12">
        <f>I975+I981</f>
        <v>4246.9430000000002</v>
      </c>
      <c r="J974" s="12">
        <f>J975+J981</f>
        <v>4246.9430000000002</v>
      </c>
    </row>
    <row r="975" spans="1:12" ht="24">
      <c r="A975" s="6"/>
      <c r="B975" s="6">
        <v>745</v>
      </c>
      <c r="C975" s="27" t="s">
        <v>383</v>
      </c>
      <c r="D975" s="27" t="s">
        <v>420</v>
      </c>
      <c r="E975" s="14"/>
      <c r="F975" s="27"/>
      <c r="G975" s="16" t="s">
        <v>78</v>
      </c>
      <c r="H975" s="21">
        <f t="shared" ref="H975:J979" si="131">H976</f>
        <v>2</v>
      </c>
      <c r="I975" s="21">
        <f>I976</f>
        <v>2</v>
      </c>
      <c r="J975" s="21">
        <f>J976</f>
        <v>2</v>
      </c>
    </row>
    <row r="976" spans="1:12" ht="96">
      <c r="A976" s="6"/>
      <c r="B976" s="6">
        <v>745</v>
      </c>
      <c r="C976" s="6" t="s">
        <v>383</v>
      </c>
      <c r="D976" s="6" t="s">
        <v>420</v>
      </c>
      <c r="E976" s="38" t="s">
        <v>579</v>
      </c>
      <c r="F976" s="18"/>
      <c r="G976" s="19" t="s">
        <v>81</v>
      </c>
      <c r="H976" s="21">
        <f t="shared" si="131"/>
        <v>2</v>
      </c>
      <c r="I976" s="21">
        <f t="shared" si="131"/>
        <v>2</v>
      </c>
      <c r="J976" s="21">
        <f t="shared" si="131"/>
        <v>2</v>
      </c>
    </row>
    <row r="977" spans="1:12" ht="84">
      <c r="A977" s="6"/>
      <c r="B977" s="6">
        <v>745</v>
      </c>
      <c r="C977" s="6" t="s">
        <v>383</v>
      </c>
      <c r="D977" s="6" t="s">
        <v>420</v>
      </c>
      <c r="E977" s="34" t="s">
        <v>581</v>
      </c>
      <c r="F977" s="6"/>
      <c r="G977" s="5" t="s">
        <v>582</v>
      </c>
      <c r="H977" s="21">
        <f t="shared" si="131"/>
        <v>2</v>
      </c>
      <c r="I977" s="21">
        <f t="shared" si="131"/>
        <v>2</v>
      </c>
      <c r="J977" s="21">
        <f t="shared" si="131"/>
        <v>2</v>
      </c>
    </row>
    <row r="978" spans="1:12" ht="36">
      <c r="A978" s="6"/>
      <c r="B978" s="6">
        <v>745</v>
      </c>
      <c r="C978" s="6" t="s">
        <v>383</v>
      </c>
      <c r="D978" s="6" t="s">
        <v>420</v>
      </c>
      <c r="E978" s="69" t="s">
        <v>82</v>
      </c>
      <c r="F978" s="6"/>
      <c r="G978" s="5" t="s">
        <v>83</v>
      </c>
      <c r="H978" s="21">
        <f t="shared" si="131"/>
        <v>2</v>
      </c>
      <c r="I978" s="21">
        <f t="shared" si="131"/>
        <v>2</v>
      </c>
      <c r="J978" s="21">
        <f t="shared" si="131"/>
        <v>2</v>
      </c>
    </row>
    <row r="979" spans="1:12" ht="48">
      <c r="A979" s="6"/>
      <c r="B979" s="6">
        <v>745</v>
      </c>
      <c r="C979" s="6" t="s">
        <v>383</v>
      </c>
      <c r="D979" s="6" t="s">
        <v>420</v>
      </c>
      <c r="E979" s="34" t="s">
        <v>84</v>
      </c>
      <c r="F979" s="6"/>
      <c r="G979" s="5" t="s">
        <v>85</v>
      </c>
      <c r="H979" s="21">
        <f t="shared" si="131"/>
        <v>2</v>
      </c>
      <c r="I979" s="21">
        <f t="shared" si="131"/>
        <v>2</v>
      </c>
      <c r="J979" s="21">
        <f t="shared" si="131"/>
        <v>2</v>
      </c>
    </row>
    <row r="980" spans="1:12" ht="36">
      <c r="A980" s="6"/>
      <c r="B980" s="6">
        <v>745</v>
      </c>
      <c r="C980" s="6" t="s">
        <v>383</v>
      </c>
      <c r="D980" s="6" t="s">
        <v>420</v>
      </c>
      <c r="E980" s="34" t="s">
        <v>84</v>
      </c>
      <c r="F980" s="23" t="s">
        <v>77</v>
      </c>
      <c r="G980" s="24" t="s">
        <v>424</v>
      </c>
      <c r="H980" s="21">
        <v>2</v>
      </c>
      <c r="I980" s="33">
        <v>2</v>
      </c>
      <c r="J980" s="33">
        <v>2</v>
      </c>
    </row>
    <row r="981" spans="1:12" ht="24">
      <c r="A981" s="6"/>
      <c r="B981" s="6">
        <v>745</v>
      </c>
      <c r="C981" s="27" t="s">
        <v>383</v>
      </c>
      <c r="D981" s="27" t="s">
        <v>425</v>
      </c>
      <c r="E981" s="70"/>
      <c r="F981" s="71"/>
      <c r="G981" s="47" t="s">
        <v>86</v>
      </c>
      <c r="H981" s="21">
        <f t="shared" ref="H981:J985" si="132">H982</f>
        <v>21092.612999999998</v>
      </c>
      <c r="I981" s="21">
        <f>I982</f>
        <v>4244.9430000000002</v>
      </c>
      <c r="J981" s="21">
        <f>J982</f>
        <v>4244.9430000000002</v>
      </c>
    </row>
    <row r="982" spans="1:12" ht="96">
      <c r="A982" s="6"/>
      <c r="B982" s="6">
        <v>745</v>
      </c>
      <c r="C982" s="6" t="s">
        <v>383</v>
      </c>
      <c r="D982" s="6" t="s">
        <v>425</v>
      </c>
      <c r="E982" s="38" t="s">
        <v>579</v>
      </c>
      <c r="F982" s="18"/>
      <c r="G982" s="19" t="s">
        <v>81</v>
      </c>
      <c r="H982" s="21">
        <f t="shared" si="132"/>
        <v>21092.612999999998</v>
      </c>
      <c r="I982" s="21">
        <f t="shared" si="132"/>
        <v>4244.9430000000002</v>
      </c>
      <c r="J982" s="21">
        <f t="shared" si="132"/>
        <v>4244.9430000000002</v>
      </c>
    </row>
    <row r="983" spans="1:12" ht="84">
      <c r="A983" s="6"/>
      <c r="B983" s="6">
        <v>745</v>
      </c>
      <c r="C983" s="6" t="s">
        <v>383</v>
      </c>
      <c r="D983" s="6" t="s">
        <v>425</v>
      </c>
      <c r="E983" s="34" t="s">
        <v>581</v>
      </c>
      <c r="F983" s="6"/>
      <c r="G983" s="5" t="s">
        <v>582</v>
      </c>
      <c r="H983" s="21">
        <f t="shared" si="132"/>
        <v>21092.612999999998</v>
      </c>
      <c r="I983" s="21">
        <f t="shared" si="132"/>
        <v>4244.9430000000002</v>
      </c>
      <c r="J983" s="21">
        <f t="shared" si="132"/>
        <v>4244.9430000000002</v>
      </c>
    </row>
    <row r="984" spans="1:12" ht="36">
      <c r="A984" s="6"/>
      <c r="B984" s="6">
        <v>745</v>
      </c>
      <c r="C984" s="6" t="s">
        <v>383</v>
      </c>
      <c r="D984" s="6" t="s">
        <v>425</v>
      </c>
      <c r="E984" s="69" t="s">
        <v>82</v>
      </c>
      <c r="F984" s="6"/>
      <c r="G984" s="5" t="s">
        <v>83</v>
      </c>
      <c r="H984" s="21">
        <f>H985+H987</f>
        <v>21092.612999999998</v>
      </c>
      <c r="I984" s="21">
        <f>I985+I987</f>
        <v>4244.9430000000002</v>
      </c>
      <c r="J984" s="21">
        <f>J985+J987</f>
        <v>4244.9430000000002</v>
      </c>
    </row>
    <row r="985" spans="1:12" ht="84">
      <c r="A985" s="6"/>
      <c r="B985" s="6">
        <v>745</v>
      </c>
      <c r="C985" s="6" t="s">
        <v>383</v>
      </c>
      <c r="D985" s="6" t="s">
        <v>425</v>
      </c>
      <c r="E985" s="34" t="s">
        <v>96</v>
      </c>
      <c r="F985" s="6"/>
      <c r="G985" s="5" t="s">
        <v>97</v>
      </c>
      <c r="H985" s="21">
        <f t="shared" si="132"/>
        <v>4244.9430000000002</v>
      </c>
      <c r="I985" s="21">
        <f t="shared" si="132"/>
        <v>4244.9430000000002</v>
      </c>
      <c r="J985" s="21">
        <f t="shared" si="132"/>
        <v>4244.9430000000002</v>
      </c>
    </row>
    <row r="986" spans="1:12" ht="36">
      <c r="A986" s="6"/>
      <c r="B986" s="6">
        <v>745</v>
      </c>
      <c r="C986" s="6" t="s">
        <v>383</v>
      </c>
      <c r="D986" s="6" t="s">
        <v>425</v>
      </c>
      <c r="E986" s="34" t="s">
        <v>96</v>
      </c>
      <c r="F986" s="23" t="s">
        <v>77</v>
      </c>
      <c r="G986" s="24" t="s">
        <v>424</v>
      </c>
      <c r="H986" s="21">
        <v>4244.9430000000002</v>
      </c>
      <c r="I986" s="21">
        <v>4244.9430000000002</v>
      </c>
      <c r="J986" s="21">
        <v>4244.9430000000002</v>
      </c>
    </row>
    <row r="987" spans="1:12" ht="60">
      <c r="A987" s="6"/>
      <c r="B987" s="6">
        <v>745</v>
      </c>
      <c r="C987" s="103" t="s">
        <v>383</v>
      </c>
      <c r="D987" s="103" t="s">
        <v>425</v>
      </c>
      <c r="E987" s="166" t="s">
        <v>823</v>
      </c>
      <c r="F987" s="103"/>
      <c r="G987" s="148" t="s">
        <v>824</v>
      </c>
      <c r="H987" s="167">
        <f>H988</f>
        <v>16847.669999999998</v>
      </c>
      <c r="I987" s="167">
        <f>I988</f>
        <v>0</v>
      </c>
      <c r="J987" s="167">
        <f>J988</f>
        <v>0</v>
      </c>
    </row>
    <row r="988" spans="1:12" ht="36">
      <c r="A988" s="6"/>
      <c r="B988" s="6">
        <v>745</v>
      </c>
      <c r="C988" s="103" t="s">
        <v>383</v>
      </c>
      <c r="D988" s="103" t="s">
        <v>425</v>
      </c>
      <c r="E988" s="166" t="s">
        <v>823</v>
      </c>
      <c r="F988" s="168" t="s">
        <v>77</v>
      </c>
      <c r="G988" s="169" t="s">
        <v>424</v>
      </c>
      <c r="H988" s="167">
        <v>16847.669999999998</v>
      </c>
      <c r="I988" s="167">
        <v>0</v>
      </c>
      <c r="J988" s="167">
        <v>0</v>
      </c>
    </row>
    <row r="989" spans="1:12">
      <c r="A989" s="6"/>
      <c r="B989" s="10"/>
      <c r="C989" s="6"/>
      <c r="D989" s="6"/>
      <c r="E989" s="7"/>
      <c r="F989" s="6"/>
      <c r="G989" s="11" t="s">
        <v>295</v>
      </c>
      <c r="H989" s="12">
        <f>H916+H790+H615+H404+H383+H348+H331+H16</f>
        <v>4181222.693</v>
      </c>
      <c r="I989" s="12">
        <f>I916+I790+I615+I404+I383+I348+I331+I16</f>
        <v>3403180.639</v>
      </c>
      <c r="J989" s="12">
        <f>J916+J790+J615+J404+J383+J348+J331+J16</f>
        <v>3430522.43</v>
      </c>
      <c r="K989" s="12" t="e">
        <f>#REF!+K404+K383+K348+K331+K16+K916+#REF!+K615</f>
        <v>#REF!</v>
      </c>
      <c r="L989" s="12" t="e">
        <f>#REF!+L404+L383+L348+L331+L16+L916+#REF!+L615</f>
        <v>#REF!</v>
      </c>
    </row>
    <row r="990" spans="1:12" ht="15.75">
      <c r="A990" s="2"/>
      <c r="B990" s="2"/>
      <c r="C990" s="2"/>
      <c r="D990" s="2"/>
      <c r="E990" s="2"/>
      <c r="F990" s="2"/>
      <c r="G990" s="2"/>
      <c r="H990" s="80"/>
      <c r="I990" s="81"/>
      <c r="J990" s="195" t="s">
        <v>921</v>
      </c>
    </row>
    <row r="991" spans="1:12">
      <c r="A991" s="2"/>
      <c r="B991" s="2"/>
      <c r="C991" s="2"/>
      <c r="D991" s="2"/>
      <c r="E991" s="2"/>
      <c r="F991" s="2"/>
      <c r="G991" s="2"/>
      <c r="H991" s="81"/>
      <c r="I991" s="81"/>
      <c r="J991" s="81"/>
    </row>
    <row r="992" spans="1:12">
      <c r="A992" s="2"/>
      <c r="B992" s="2"/>
      <c r="C992" s="2"/>
      <c r="D992" s="2"/>
      <c r="E992" s="2"/>
      <c r="F992" s="2"/>
      <c r="G992" s="193"/>
      <c r="H992" s="82"/>
      <c r="I992" s="82"/>
      <c r="J992" s="82"/>
      <c r="K992" s="82">
        <f>K990+K991</f>
        <v>0</v>
      </c>
      <c r="L992" s="82">
        <f>L990+L991</f>
        <v>0</v>
      </c>
    </row>
    <row r="993" spans="1:12">
      <c r="A993" s="2"/>
      <c r="B993" s="2"/>
      <c r="C993" s="2"/>
      <c r="D993" s="2"/>
      <c r="E993" s="2"/>
      <c r="F993" s="2"/>
      <c r="G993" s="2"/>
      <c r="H993" s="82"/>
      <c r="I993" s="82"/>
      <c r="J993" s="82"/>
      <c r="K993" s="82"/>
      <c r="L993" s="82"/>
    </row>
    <row r="994" spans="1:12">
      <c r="A994" s="2"/>
      <c r="B994" s="2"/>
      <c r="C994" s="2"/>
      <c r="D994" s="2"/>
      <c r="E994" s="2"/>
      <c r="F994" s="2"/>
      <c r="G994" s="2"/>
      <c r="H994" s="82"/>
      <c r="I994" s="82"/>
      <c r="J994" s="82"/>
      <c r="K994" s="82" t="e">
        <f>K990-K989</f>
        <v>#REF!</v>
      </c>
      <c r="L994" s="82" t="e">
        <f>L990-L989</f>
        <v>#REF!</v>
      </c>
    </row>
    <row r="995" spans="1:12">
      <c r="A995" s="2"/>
      <c r="B995" s="2"/>
      <c r="C995" s="2"/>
      <c r="D995" s="2"/>
      <c r="E995" s="2"/>
      <c r="F995" s="2"/>
      <c r="G995" s="2"/>
      <c r="H995" s="82"/>
      <c r="I995" s="82"/>
      <c r="J995" s="82"/>
    </row>
    <row r="996" spans="1:12">
      <c r="A996" s="2"/>
      <c r="B996" s="2"/>
      <c r="C996" s="2"/>
      <c r="D996" s="2"/>
      <c r="E996" s="2"/>
      <c r="F996" s="2"/>
      <c r="G996" s="2"/>
      <c r="H996" s="82"/>
      <c r="I996" s="82"/>
      <c r="J996" s="82"/>
    </row>
    <row r="997" spans="1:12">
      <c r="A997" s="2"/>
      <c r="B997" s="2"/>
      <c r="C997" s="2"/>
      <c r="D997" s="2"/>
      <c r="E997" s="2"/>
      <c r="F997" s="2"/>
      <c r="G997" s="2"/>
      <c r="H997" s="147"/>
      <c r="I997" s="83"/>
      <c r="J997" s="83"/>
    </row>
    <row r="999" spans="1:12">
      <c r="A999" s="2"/>
      <c r="B999" s="2"/>
      <c r="C999" s="2"/>
      <c r="D999" s="2"/>
      <c r="E999" s="2"/>
      <c r="F999" s="2"/>
      <c r="G999" s="2"/>
    </row>
    <row r="1000" spans="1:12">
      <c r="A1000" s="2"/>
      <c r="B1000" s="2"/>
      <c r="C1000" s="2"/>
      <c r="D1000" s="2"/>
      <c r="E1000" s="2"/>
      <c r="F1000" s="2"/>
      <c r="G1000" s="2"/>
    </row>
    <row r="1003" spans="1:12">
      <c r="H1003" s="95"/>
    </row>
  </sheetData>
  <autoFilter ref="A15:J992">
    <filterColumn colId="2"/>
    <filterColumn colId="3"/>
    <filterColumn colId="4"/>
  </autoFilter>
  <mergeCells count="19">
    <mergeCell ref="G7:J7"/>
    <mergeCell ref="G8:J8"/>
    <mergeCell ref="G9:J9"/>
    <mergeCell ref="A11:J11"/>
    <mergeCell ref="A12:A14"/>
    <mergeCell ref="B12:B14"/>
    <mergeCell ref="C12:C14"/>
    <mergeCell ref="D12:D14"/>
    <mergeCell ref="E12:E14"/>
    <mergeCell ref="F12:F14"/>
    <mergeCell ref="G12:G14"/>
    <mergeCell ref="H12:J12"/>
    <mergeCell ref="H13:H14"/>
    <mergeCell ref="I13:J13"/>
    <mergeCell ref="I3:L3"/>
    <mergeCell ref="I4:L4"/>
    <mergeCell ref="H6:K6"/>
    <mergeCell ref="I1:L1"/>
    <mergeCell ref="I2:L2"/>
  </mergeCells>
  <phoneticPr fontId="17" type="noConversion"/>
  <pageMargins left="0.38" right="0.16" top="0.21" bottom="0.2" header="0.31496062992125984" footer="0.21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81"/>
  <sheetViews>
    <sheetView workbookViewId="0">
      <selection activeCell="E4" sqref="E4:H4"/>
    </sheetView>
  </sheetViews>
  <sheetFormatPr defaultColWidth="8.85546875" defaultRowHeight="12"/>
  <cols>
    <col min="1" max="1" width="4" style="1" customWidth="1"/>
    <col min="2" max="2" width="4.5703125" style="1" customWidth="1"/>
    <col min="3" max="3" width="11.140625" style="1" customWidth="1"/>
    <col min="4" max="4" width="4.7109375" style="1" customWidth="1"/>
    <col min="5" max="5" width="30.28515625" style="1" customWidth="1"/>
    <col min="6" max="6" width="14" style="1" customWidth="1"/>
    <col min="7" max="9" width="13.85546875" style="2" customWidth="1"/>
    <col min="10" max="16384" width="8.85546875" style="2"/>
  </cols>
  <sheetData>
    <row r="1" spans="1:8" ht="15">
      <c r="E1" s="202" t="s">
        <v>302</v>
      </c>
      <c r="F1" s="200"/>
      <c r="G1" s="200"/>
      <c r="H1" s="200"/>
    </row>
    <row r="2" spans="1:8" ht="12.75">
      <c r="E2" s="200" t="s">
        <v>386</v>
      </c>
      <c r="F2" s="200"/>
      <c r="G2" s="200"/>
      <c r="H2" s="200"/>
    </row>
    <row r="3" spans="1:8" ht="12.75">
      <c r="E3" s="200" t="s">
        <v>387</v>
      </c>
      <c r="F3" s="200"/>
      <c r="G3" s="200"/>
      <c r="H3" s="200"/>
    </row>
    <row r="4" spans="1:8" ht="12.75">
      <c r="E4" s="201" t="s">
        <v>923</v>
      </c>
      <c r="F4" s="201"/>
      <c r="G4" s="201"/>
      <c r="H4" s="201"/>
    </row>
    <row r="5" spans="1:8" ht="12.75">
      <c r="E5" s="185"/>
      <c r="F5" s="185"/>
      <c r="G5" s="185"/>
      <c r="H5" s="185"/>
    </row>
    <row r="6" spans="1:8" ht="15">
      <c r="E6" s="202" t="s">
        <v>903</v>
      </c>
      <c r="F6" s="200"/>
      <c r="G6" s="200"/>
      <c r="H6" s="200"/>
    </row>
    <row r="7" spans="1:8" ht="12.75">
      <c r="E7" s="200" t="s">
        <v>386</v>
      </c>
      <c r="F7" s="200"/>
      <c r="G7" s="200"/>
      <c r="H7" s="200"/>
    </row>
    <row r="8" spans="1:8" ht="12.75">
      <c r="E8" s="200" t="s">
        <v>387</v>
      </c>
      <c r="F8" s="200"/>
      <c r="G8" s="200"/>
      <c r="H8" s="200"/>
    </row>
    <row r="9" spans="1:8" ht="12.75">
      <c r="E9" s="201" t="s">
        <v>867</v>
      </c>
      <c r="F9" s="201"/>
      <c r="G9" s="201"/>
      <c r="H9" s="201"/>
    </row>
    <row r="10" spans="1:8" ht="12.75">
      <c r="E10" s="185"/>
      <c r="F10" s="185"/>
      <c r="G10" s="185"/>
      <c r="H10" s="185"/>
    </row>
    <row r="11" spans="1:8" ht="56.45" customHeight="1">
      <c r="A11" s="217" t="s">
        <v>869</v>
      </c>
      <c r="B11" s="218"/>
      <c r="C11" s="218"/>
      <c r="D11" s="218"/>
      <c r="E11" s="218"/>
      <c r="F11" s="218"/>
      <c r="G11" s="218"/>
      <c r="H11" s="218"/>
    </row>
    <row r="12" spans="1:8" ht="15" customHeight="1">
      <c r="A12" s="205" t="s">
        <v>390</v>
      </c>
      <c r="B12" s="205" t="s">
        <v>391</v>
      </c>
      <c r="C12" s="209" t="s">
        <v>392</v>
      </c>
      <c r="D12" s="205" t="s">
        <v>393</v>
      </c>
      <c r="E12" s="205" t="s">
        <v>394</v>
      </c>
      <c r="F12" s="212" t="s">
        <v>395</v>
      </c>
      <c r="G12" s="213"/>
      <c r="H12" s="214"/>
    </row>
    <row r="13" spans="1:8" ht="15" customHeight="1">
      <c r="A13" s="219"/>
      <c r="B13" s="219"/>
      <c r="C13" s="219"/>
      <c r="D13" s="219"/>
      <c r="E13" s="219"/>
      <c r="F13" s="215" t="s">
        <v>397</v>
      </c>
      <c r="G13" s="212" t="s">
        <v>396</v>
      </c>
      <c r="H13" s="214"/>
    </row>
    <row r="14" spans="1:8" ht="12" customHeight="1">
      <c r="A14" s="220"/>
      <c r="B14" s="220"/>
      <c r="C14" s="220"/>
      <c r="D14" s="220"/>
      <c r="E14" s="220"/>
      <c r="F14" s="216"/>
      <c r="G14" s="5" t="s">
        <v>398</v>
      </c>
      <c r="H14" s="5" t="s">
        <v>338</v>
      </c>
    </row>
    <row r="15" spans="1:8">
      <c r="A15" s="7" t="s">
        <v>303</v>
      </c>
      <c r="B15" s="7" t="s">
        <v>304</v>
      </c>
      <c r="C15" s="7" t="s">
        <v>399</v>
      </c>
      <c r="D15" s="7" t="s">
        <v>380</v>
      </c>
      <c r="E15" s="6">
        <v>5</v>
      </c>
      <c r="F15" s="8">
        <v>6</v>
      </c>
      <c r="G15" s="9">
        <v>7</v>
      </c>
      <c r="H15" s="9">
        <v>8</v>
      </c>
    </row>
    <row r="16" spans="1:8">
      <c r="A16" s="44" t="s">
        <v>401</v>
      </c>
      <c r="B16" s="44" t="s">
        <v>402</v>
      </c>
      <c r="C16" s="7"/>
      <c r="D16" s="7"/>
      <c r="E16" s="10" t="s">
        <v>403</v>
      </c>
      <c r="F16" s="12">
        <f>F17+F27+F37+F51+F57+F70+F75</f>
        <v>288447.94099999999</v>
      </c>
      <c r="G16" s="12">
        <f t="shared" ref="G16:H16" si="0">G17+G27+G37+G51+G57+G70+G75</f>
        <v>272939.53500000003</v>
      </c>
      <c r="H16" s="12">
        <f t="shared" si="0"/>
        <v>267242.33500000002</v>
      </c>
    </row>
    <row r="17" spans="1:8" ht="48">
      <c r="A17" s="14" t="s">
        <v>401</v>
      </c>
      <c r="B17" s="14" t="s">
        <v>404</v>
      </c>
      <c r="C17" s="15"/>
      <c r="D17" s="15"/>
      <c r="E17" s="16" t="s">
        <v>405</v>
      </c>
      <c r="F17" s="17">
        <f>F18+F23</f>
        <v>4617.7150000000001</v>
      </c>
      <c r="G17" s="17">
        <f>G18+G23</f>
        <v>4134.2150000000001</v>
      </c>
      <c r="H17" s="17">
        <f>H18+H23</f>
        <v>4134.2150000000001</v>
      </c>
    </row>
    <row r="18" spans="1:8" ht="48">
      <c r="A18" s="15" t="s">
        <v>401</v>
      </c>
      <c r="B18" s="15" t="s">
        <v>404</v>
      </c>
      <c r="C18" s="15" t="s">
        <v>406</v>
      </c>
      <c r="D18" s="18"/>
      <c r="E18" s="19" t="s">
        <v>407</v>
      </c>
      <c r="F18" s="20">
        <f>F19</f>
        <v>4134.2150000000001</v>
      </c>
      <c r="G18" s="20">
        <f>G19</f>
        <v>4134.2150000000001</v>
      </c>
      <c r="H18" s="20">
        <f>H19</f>
        <v>4134.2150000000001</v>
      </c>
    </row>
    <row r="19" spans="1:8">
      <c r="A19" s="7" t="s">
        <v>401</v>
      </c>
      <c r="B19" s="7" t="s">
        <v>404</v>
      </c>
      <c r="C19" s="7" t="s">
        <v>408</v>
      </c>
      <c r="D19" s="6"/>
      <c r="E19" s="5" t="s">
        <v>409</v>
      </c>
      <c r="F19" s="21">
        <f>F21</f>
        <v>4134.2150000000001</v>
      </c>
      <c r="G19" s="21">
        <f>G21</f>
        <v>4134.2150000000001</v>
      </c>
      <c r="H19" s="21">
        <f>H21</f>
        <v>4134.2150000000001</v>
      </c>
    </row>
    <row r="20" spans="1:8" ht="36">
      <c r="A20" s="7" t="s">
        <v>401</v>
      </c>
      <c r="B20" s="7" t="s">
        <v>404</v>
      </c>
      <c r="C20" s="22" t="s">
        <v>410</v>
      </c>
      <c r="D20" s="6"/>
      <c r="E20" s="5" t="s">
        <v>411</v>
      </c>
      <c r="F20" s="21">
        <f t="shared" ref="F20:H21" si="1">F21</f>
        <v>4134.2150000000001</v>
      </c>
      <c r="G20" s="21">
        <f t="shared" si="1"/>
        <v>4134.2150000000001</v>
      </c>
      <c r="H20" s="21">
        <f t="shared" si="1"/>
        <v>4134.2150000000001</v>
      </c>
    </row>
    <row r="21" spans="1:8" ht="36">
      <c r="A21" s="7" t="s">
        <v>401</v>
      </c>
      <c r="B21" s="7" t="s">
        <v>404</v>
      </c>
      <c r="C21" s="7" t="s">
        <v>412</v>
      </c>
      <c r="D21" s="6"/>
      <c r="E21" s="5" t="s">
        <v>413</v>
      </c>
      <c r="F21" s="21">
        <f t="shared" si="1"/>
        <v>4134.2150000000001</v>
      </c>
      <c r="G21" s="21">
        <f t="shared" si="1"/>
        <v>4134.2150000000001</v>
      </c>
      <c r="H21" s="21">
        <f t="shared" si="1"/>
        <v>4134.2150000000001</v>
      </c>
    </row>
    <row r="22" spans="1:8" ht="96">
      <c r="A22" s="7" t="s">
        <v>401</v>
      </c>
      <c r="B22" s="7" t="s">
        <v>404</v>
      </c>
      <c r="C22" s="7" t="s">
        <v>412</v>
      </c>
      <c r="D22" s="23" t="s">
        <v>414</v>
      </c>
      <c r="E22" s="24" t="s">
        <v>415</v>
      </c>
      <c r="F22" s="21">
        <v>4134.2150000000001</v>
      </c>
      <c r="G22" s="21">
        <v>4134.2150000000001</v>
      </c>
      <c r="H22" s="21">
        <v>4134.2150000000001</v>
      </c>
    </row>
    <row r="23" spans="1:8" ht="24">
      <c r="A23" s="7" t="s">
        <v>401</v>
      </c>
      <c r="B23" s="7" t="s">
        <v>404</v>
      </c>
      <c r="C23" s="7" t="s">
        <v>416</v>
      </c>
      <c r="D23" s="6"/>
      <c r="E23" s="5" t="s">
        <v>417</v>
      </c>
      <c r="F23" s="21">
        <f t="shared" ref="F23:H25" si="2">F24</f>
        <v>483.5</v>
      </c>
      <c r="G23" s="21">
        <f t="shared" si="2"/>
        <v>0</v>
      </c>
      <c r="H23" s="21">
        <f t="shared" si="2"/>
        <v>0</v>
      </c>
    </row>
    <row r="24" spans="1:8" ht="48">
      <c r="A24" s="7" t="s">
        <v>401</v>
      </c>
      <c r="B24" s="7" t="s">
        <v>404</v>
      </c>
      <c r="C24" s="7" t="s">
        <v>418</v>
      </c>
      <c r="D24" s="6"/>
      <c r="E24" s="5" t="s">
        <v>419</v>
      </c>
      <c r="F24" s="21">
        <f t="shared" si="2"/>
        <v>483.5</v>
      </c>
      <c r="G24" s="21">
        <f t="shared" si="2"/>
        <v>0</v>
      </c>
      <c r="H24" s="21">
        <f t="shared" si="2"/>
        <v>0</v>
      </c>
    </row>
    <row r="25" spans="1:8" ht="24">
      <c r="A25" s="7" t="s">
        <v>401</v>
      </c>
      <c r="B25" s="7" t="s">
        <v>404</v>
      </c>
      <c r="C25" s="7" t="s">
        <v>745</v>
      </c>
      <c r="D25" s="6"/>
      <c r="E25" s="5" t="s">
        <v>746</v>
      </c>
      <c r="F25" s="21">
        <f t="shared" si="2"/>
        <v>483.5</v>
      </c>
      <c r="G25" s="21">
        <f t="shared" si="2"/>
        <v>0</v>
      </c>
      <c r="H25" s="21">
        <f t="shared" si="2"/>
        <v>0</v>
      </c>
    </row>
    <row r="26" spans="1:8" ht="96">
      <c r="A26" s="7" t="s">
        <v>401</v>
      </c>
      <c r="B26" s="7" t="s">
        <v>404</v>
      </c>
      <c r="C26" s="7" t="s">
        <v>745</v>
      </c>
      <c r="D26" s="23" t="s">
        <v>414</v>
      </c>
      <c r="E26" s="24" t="s">
        <v>415</v>
      </c>
      <c r="F26" s="21">
        <v>483.5</v>
      </c>
      <c r="G26" s="21">
        <v>0</v>
      </c>
      <c r="H26" s="21">
        <v>0</v>
      </c>
    </row>
    <row r="27" spans="1:8" ht="72">
      <c r="A27" s="27" t="s">
        <v>401</v>
      </c>
      <c r="B27" s="27" t="s">
        <v>420</v>
      </c>
      <c r="C27" s="14"/>
      <c r="D27" s="27"/>
      <c r="E27" s="16" t="s">
        <v>421</v>
      </c>
      <c r="F27" s="17">
        <f t="shared" ref="F27:H28" si="3">F28</f>
        <v>9933.0110000000004</v>
      </c>
      <c r="G27" s="17">
        <f t="shared" si="3"/>
        <v>9933.0110000000004</v>
      </c>
      <c r="H27" s="17">
        <f t="shared" si="3"/>
        <v>9933.0110000000004</v>
      </c>
    </row>
    <row r="28" spans="1:8" ht="24">
      <c r="A28" s="6" t="s">
        <v>401</v>
      </c>
      <c r="B28" s="6" t="s">
        <v>420</v>
      </c>
      <c r="C28" s="7" t="s">
        <v>416</v>
      </c>
      <c r="D28" s="6"/>
      <c r="E28" s="5" t="s">
        <v>417</v>
      </c>
      <c r="F28" s="21">
        <f t="shared" si="3"/>
        <v>9933.0110000000004</v>
      </c>
      <c r="G28" s="21">
        <f t="shared" si="3"/>
        <v>9933.0110000000004</v>
      </c>
      <c r="H28" s="21">
        <f t="shared" si="3"/>
        <v>9933.0110000000004</v>
      </c>
    </row>
    <row r="29" spans="1:8" ht="48">
      <c r="A29" s="6" t="s">
        <v>401</v>
      </c>
      <c r="B29" s="6" t="s">
        <v>420</v>
      </c>
      <c r="C29" s="7" t="s">
        <v>418</v>
      </c>
      <c r="D29" s="6"/>
      <c r="E29" s="5" t="s">
        <v>419</v>
      </c>
      <c r="F29" s="21">
        <f>F30+F33+F35</f>
        <v>9933.0110000000004</v>
      </c>
      <c r="G29" s="21">
        <f>G30+G33+G35</f>
        <v>9933.0110000000004</v>
      </c>
      <c r="H29" s="21">
        <f>H30+H33+H35</f>
        <v>9933.0110000000004</v>
      </c>
    </row>
    <row r="30" spans="1:8" ht="60">
      <c r="A30" s="6" t="s">
        <v>401</v>
      </c>
      <c r="B30" s="6" t="s">
        <v>420</v>
      </c>
      <c r="C30" s="7" t="s">
        <v>146</v>
      </c>
      <c r="D30" s="6"/>
      <c r="E30" s="5" t="s">
        <v>147</v>
      </c>
      <c r="F30" s="21">
        <f>F31+F32</f>
        <v>2394.875</v>
      </c>
      <c r="G30" s="21">
        <f>G31+G32</f>
        <v>2394.875</v>
      </c>
      <c r="H30" s="21">
        <f>H31+H32</f>
        <v>2394.875</v>
      </c>
    </row>
    <row r="31" spans="1:8" ht="96">
      <c r="A31" s="6" t="s">
        <v>401</v>
      </c>
      <c r="B31" s="6" t="s">
        <v>420</v>
      </c>
      <c r="C31" s="7" t="s">
        <v>146</v>
      </c>
      <c r="D31" s="23" t="s">
        <v>414</v>
      </c>
      <c r="E31" s="24" t="s">
        <v>415</v>
      </c>
      <c r="F31" s="21">
        <v>2358.875</v>
      </c>
      <c r="G31" s="21">
        <v>2358.875</v>
      </c>
      <c r="H31" s="21">
        <v>2358.875</v>
      </c>
    </row>
    <row r="32" spans="1:8" ht="36">
      <c r="A32" s="6" t="s">
        <v>401</v>
      </c>
      <c r="B32" s="6" t="s">
        <v>420</v>
      </c>
      <c r="C32" s="7" t="s">
        <v>146</v>
      </c>
      <c r="D32" s="23" t="s">
        <v>422</v>
      </c>
      <c r="E32" s="24" t="s">
        <v>423</v>
      </c>
      <c r="F32" s="21">
        <v>36</v>
      </c>
      <c r="G32" s="21">
        <v>36</v>
      </c>
      <c r="H32" s="21">
        <v>36</v>
      </c>
    </row>
    <row r="33" spans="1:8" ht="60">
      <c r="A33" s="6" t="s">
        <v>401</v>
      </c>
      <c r="B33" s="6" t="s">
        <v>420</v>
      </c>
      <c r="C33" s="7" t="s">
        <v>148</v>
      </c>
      <c r="D33" s="25"/>
      <c r="E33" s="49" t="s">
        <v>149</v>
      </c>
      <c r="F33" s="21">
        <f>F34</f>
        <v>5678.88</v>
      </c>
      <c r="G33" s="21">
        <f>G34</f>
        <v>5678.88</v>
      </c>
      <c r="H33" s="21">
        <f>H34</f>
        <v>5678.88</v>
      </c>
    </row>
    <row r="34" spans="1:8" ht="96">
      <c r="A34" s="6" t="s">
        <v>401</v>
      </c>
      <c r="B34" s="6" t="s">
        <v>420</v>
      </c>
      <c r="C34" s="7" t="s">
        <v>148</v>
      </c>
      <c r="D34" s="23" t="s">
        <v>414</v>
      </c>
      <c r="E34" s="24" t="s">
        <v>415</v>
      </c>
      <c r="F34" s="21">
        <v>5678.88</v>
      </c>
      <c r="G34" s="21">
        <v>5678.88</v>
      </c>
      <c r="H34" s="21">
        <v>5678.88</v>
      </c>
    </row>
    <row r="35" spans="1:8" ht="60">
      <c r="A35" s="6" t="s">
        <v>401</v>
      </c>
      <c r="B35" s="6" t="s">
        <v>420</v>
      </c>
      <c r="C35" s="7" t="s">
        <v>150</v>
      </c>
      <c r="D35" s="25"/>
      <c r="E35" s="26" t="s">
        <v>151</v>
      </c>
      <c r="F35" s="21">
        <f>F36</f>
        <v>1859.2560000000001</v>
      </c>
      <c r="G35" s="21">
        <f>G36</f>
        <v>1859.2560000000001</v>
      </c>
      <c r="H35" s="21">
        <f>H36</f>
        <v>1859.2560000000001</v>
      </c>
    </row>
    <row r="36" spans="1:8" ht="96">
      <c r="A36" s="6" t="s">
        <v>401</v>
      </c>
      <c r="B36" s="6" t="s">
        <v>420</v>
      </c>
      <c r="C36" s="7" t="s">
        <v>150</v>
      </c>
      <c r="D36" s="23" t="s">
        <v>414</v>
      </c>
      <c r="E36" s="24" t="s">
        <v>415</v>
      </c>
      <c r="F36" s="21">
        <v>1859.2560000000001</v>
      </c>
      <c r="G36" s="21">
        <v>1859.2560000000001</v>
      </c>
      <c r="H36" s="21">
        <v>1859.2560000000001</v>
      </c>
    </row>
    <row r="37" spans="1:8" ht="84">
      <c r="A37" s="27" t="s">
        <v>401</v>
      </c>
      <c r="B37" s="27" t="s">
        <v>425</v>
      </c>
      <c r="C37" s="27"/>
      <c r="D37" s="27"/>
      <c r="E37" s="16" t="s">
        <v>426</v>
      </c>
      <c r="F37" s="17">
        <f>F38+F47</f>
        <v>83190.41</v>
      </c>
      <c r="G37" s="17">
        <f>G38+G47</f>
        <v>82862.559999999998</v>
      </c>
      <c r="H37" s="17">
        <f>H38+H47</f>
        <v>82862.559999999998</v>
      </c>
    </row>
    <row r="38" spans="1:8" ht="48">
      <c r="A38" s="18" t="s">
        <v>401</v>
      </c>
      <c r="B38" s="18" t="s">
        <v>425</v>
      </c>
      <c r="C38" s="15" t="s">
        <v>406</v>
      </c>
      <c r="D38" s="18"/>
      <c r="E38" s="19" t="s">
        <v>407</v>
      </c>
      <c r="F38" s="20">
        <f t="shared" ref="F38:H39" si="4">F39</f>
        <v>82883.56</v>
      </c>
      <c r="G38" s="20">
        <f t="shared" si="4"/>
        <v>82862.559999999998</v>
      </c>
      <c r="H38" s="20">
        <f t="shared" si="4"/>
        <v>82862.559999999998</v>
      </c>
    </row>
    <row r="39" spans="1:8">
      <c r="A39" s="6" t="s">
        <v>401</v>
      </c>
      <c r="B39" s="6" t="s">
        <v>425</v>
      </c>
      <c r="C39" s="7" t="s">
        <v>408</v>
      </c>
      <c r="D39" s="6"/>
      <c r="E39" s="5" t="s">
        <v>409</v>
      </c>
      <c r="F39" s="21">
        <f t="shared" si="4"/>
        <v>82883.56</v>
      </c>
      <c r="G39" s="21">
        <f t="shared" si="4"/>
        <v>82862.559999999998</v>
      </c>
      <c r="H39" s="21">
        <f t="shared" si="4"/>
        <v>82862.559999999998</v>
      </c>
    </row>
    <row r="40" spans="1:8" ht="36">
      <c r="A40" s="6" t="s">
        <v>401</v>
      </c>
      <c r="B40" s="6" t="s">
        <v>425</v>
      </c>
      <c r="C40" s="22" t="s">
        <v>410</v>
      </c>
      <c r="D40" s="6"/>
      <c r="E40" s="5" t="s">
        <v>411</v>
      </c>
      <c r="F40" s="21">
        <f>F41+F45</f>
        <v>82883.56</v>
      </c>
      <c r="G40" s="21">
        <f>G41+G45</f>
        <v>82862.559999999998</v>
      </c>
      <c r="H40" s="21">
        <f>H41+H45</f>
        <v>82862.559999999998</v>
      </c>
    </row>
    <row r="41" spans="1:8" ht="36">
      <c r="A41" s="6" t="s">
        <v>401</v>
      </c>
      <c r="B41" s="6" t="s">
        <v>425</v>
      </c>
      <c r="C41" s="28" t="s">
        <v>427</v>
      </c>
      <c r="D41" s="6"/>
      <c r="E41" s="5" t="s">
        <v>428</v>
      </c>
      <c r="F41" s="21">
        <f>F42+F43+F44</f>
        <v>59513.962</v>
      </c>
      <c r="G41" s="21">
        <f t="shared" ref="G41:H41" si="5">G42+G43+G44</f>
        <v>59492.962</v>
      </c>
      <c r="H41" s="21">
        <f t="shared" si="5"/>
        <v>59492.962</v>
      </c>
    </row>
    <row r="42" spans="1:8" ht="96">
      <c r="A42" s="6" t="s">
        <v>401</v>
      </c>
      <c r="B42" s="6" t="s">
        <v>425</v>
      </c>
      <c r="C42" s="28" t="s">
        <v>427</v>
      </c>
      <c r="D42" s="23" t="s">
        <v>414</v>
      </c>
      <c r="E42" s="24" t="s">
        <v>415</v>
      </c>
      <c r="F42" s="21">
        <v>58771.760999999999</v>
      </c>
      <c r="G42" s="21">
        <v>58781.260999999999</v>
      </c>
      <c r="H42" s="21">
        <v>58781.260999999999</v>
      </c>
    </row>
    <row r="43" spans="1:8" ht="36">
      <c r="A43" s="6" t="s">
        <v>401</v>
      </c>
      <c r="B43" s="6" t="s">
        <v>425</v>
      </c>
      <c r="C43" s="28" t="s">
        <v>427</v>
      </c>
      <c r="D43" s="23" t="s">
        <v>422</v>
      </c>
      <c r="E43" s="24" t="s">
        <v>423</v>
      </c>
      <c r="F43" s="21">
        <v>732.70100000000002</v>
      </c>
      <c r="G43" s="21">
        <v>711.70100000000002</v>
      </c>
      <c r="H43" s="21">
        <v>711.70100000000002</v>
      </c>
    </row>
    <row r="44" spans="1:8">
      <c r="A44" s="6" t="s">
        <v>401</v>
      </c>
      <c r="B44" s="6" t="s">
        <v>425</v>
      </c>
      <c r="C44" s="28" t="s">
        <v>427</v>
      </c>
      <c r="D44" s="23" t="s">
        <v>453</v>
      </c>
      <c r="E44" s="24" t="s">
        <v>446</v>
      </c>
      <c r="F44" s="21">
        <v>9.5</v>
      </c>
      <c r="G44" s="21">
        <v>0</v>
      </c>
      <c r="H44" s="21">
        <v>0</v>
      </c>
    </row>
    <row r="45" spans="1:8" ht="60">
      <c r="A45" s="6" t="s">
        <v>401</v>
      </c>
      <c r="B45" s="6" t="s">
        <v>425</v>
      </c>
      <c r="C45" s="7" t="s">
        <v>429</v>
      </c>
      <c r="D45" s="25"/>
      <c r="E45" s="26" t="s">
        <v>430</v>
      </c>
      <c r="F45" s="21">
        <f>F46</f>
        <v>23369.598000000002</v>
      </c>
      <c r="G45" s="21">
        <f>G46</f>
        <v>23369.598000000002</v>
      </c>
      <c r="H45" s="21">
        <f>H46</f>
        <v>23369.598000000002</v>
      </c>
    </row>
    <row r="46" spans="1:8" ht="96">
      <c r="A46" s="6" t="s">
        <v>401</v>
      </c>
      <c r="B46" s="6" t="s">
        <v>425</v>
      </c>
      <c r="C46" s="7" t="s">
        <v>429</v>
      </c>
      <c r="D46" s="23" t="s">
        <v>414</v>
      </c>
      <c r="E46" s="24" t="s">
        <v>415</v>
      </c>
      <c r="F46" s="21">
        <v>23369.598000000002</v>
      </c>
      <c r="G46" s="21">
        <v>23369.598000000002</v>
      </c>
      <c r="H46" s="21">
        <v>23369.598000000002</v>
      </c>
    </row>
    <row r="47" spans="1:8" ht="24">
      <c r="A47" s="6" t="s">
        <v>401</v>
      </c>
      <c r="B47" s="6" t="s">
        <v>425</v>
      </c>
      <c r="C47" s="7" t="s">
        <v>416</v>
      </c>
      <c r="D47" s="6"/>
      <c r="E47" s="5" t="s">
        <v>417</v>
      </c>
      <c r="F47" s="21">
        <f>F49</f>
        <v>306.85000000000002</v>
      </c>
      <c r="G47" s="21">
        <f>G49</f>
        <v>0</v>
      </c>
      <c r="H47" s="21">
        <f>H49</f>
        <v>0</v>
      </c>
    </row>
    <row r="48" spans="1:8" ht="48">
      <c r="A48" s="6" t="s">
        <v>401</v>
      </c>
      <c r="B48" s="6" t="s">
        <v>425</v>
      </c>
      <c r="C48" s="7" t="s">
        <v>418</v>
      </c>
      <c r="D48" s="6"/>
      <c r="E48" s="5" t="s">
        <v>419</v>
      </c>
      <c r="F48" s="21">
        <f t="shared" ref="F48:H49" si="6">F49</f>
        <v>306.85000000000002</v>
      </c>
      <c r="G48" s="21">
        <f t="shared" si="6"/>
        <v>0</v>
      </c>
      <c r="H48" s="21">
        <f t="shared" si="6"/>
        <v>0</v>
      </c>
    </row>
    <row r="49" spans="1:8" ht="24">
      <c r="A49" s="6" t="s">
        <v>401</v>
      </c>
      <c r="B49" s="6" t="s">
        <v>425</v>
      </c>
      <c r="C49" s="7" t="s">
        <v>747</v>
      </c>
      <c r="D49" s="25"/>
      <c r="E49" s="26" t="s">
        <v>748</v>
      </c>
      <c r="F49" s="21">
        <f t="shared" si="6"/>
        <v>306.85000000000002</v>
      </c>
      <c r="G49" s="21">
        <f t="shared" si="6"/>
        <v>0</v>
      </c>
      <c r="H49" s="21">
        <f t="shared" si="6"/>
        <v>0</v>
      </c>
    </row>
    <row r="50" spans="1:8" ht="96">
      <c r="A50" s="6" t="s">
        <v>401</v>
      </c>
      <c r="B50" s="6" t="s">
        <v>425</v>
      </c>
      <c r="C50" s="7" t="s">
        <v>747</v>
      </c>
      <c r="D50" s="23" t="s">
        <v>414</v>
      </c>
      <c r="E50" s="24" t="s">
        <v>415</v>
      </c>
      <c r="F50" s="21">
        <v>306.85000000000002</v>
      </c>
      <c r="G50" s="21">
        <v>0</v>
      </c>
      <c r="H50" s="21">
        <v>0</v>
      </c>
    </row>
    <row r="51" spans="1:8">
      <c r="A51" s="27" t="s">
        <v>401</v>
      </c>
      <c r="B51" s="14" t="s">
        <v>431</v>
      </c>
      <c r="C51" s="14"/>
      <c r="D51" s="29"/>
      <c r="E51" s="30" t="s">
        <v>432</v>
      </c>
      <c r="F51" s="17">
        <f t="shared" ref="F51:H55" si="7">F52</f>
        <v>15.2</v>
      </c>
      <c r="G51" s="17">
        <f t="shared" si="7"/>
        <v>138.1</v>
      </c>
      <c r="H51" s="17">
        <f t="shared" si="7"/>
        <v>14.8</v>
      </c>
    </row>
    <row r="52" spans="1:8" ht="48">
      <c r="A52" s="18" t="s">
        <v>401</v>
      </c>
      <c r="B52" s="15" t="s">
        <v>431</v>
      </c>
      <c r="C52" s="15" t="s">
        <v>406</v>
      </c>
      <c r="D52" s="18"/>
      <c r="E52" s="19" t="s">
        <v>407</v>
      </c>
      <c r="F52" s="20">
        <f>F53</f>
        <v>15.2</v>
      </c>
      <c r="G52" s="20">
        <f t="shared" si="7"/>
        <v>138.1</v>
      </c>
      <c r="H52" s="20">
        <f t="shared" si="7"/>
        <v>14.8</v>
      </c>
    </row>
    <row r="53" spans="1:8" ht="28.15" customHeight="1">
      <c r="A53" s="186" t="s">
        <v>401</v>
      </c>
      <c r="B53" s="187" t="s">
        <v>431</v>
      </c>
      <c r="C53" s="187" t="s">
        <v>433</v>
      </c>
      <c r="D53" s="186"/>
      <c r="E53" s="189" t="s">
        <v>434</v>
      </c>
      <c r="F53" s="21">
        <f>F54</f>
        <v>15.2</v>
      </c>
      <c r="G53" s="21">
        <f t="shared" si="7"/>
        <v>138.1</v>
      </c>
      <c r="H53" s="21">
        <f t="shared" si="7"/>
        <v>14.8</v>
      </c>
    </row>
    <row r="54" spans="1:8" ht="48">
      <c r="A54" s="186" t="s">
        <v>401</v>
      </c>
      <c r="B54" s="187" t="s">
        <v>431</v>
      </c>
      <c r="C54" s="187" t="s">
        <v>435</v>
      </c>
      <c r="D54" s="187"/>
      <c r="E54" s="189" t="s">
        <v>436</v>
      </c>
      <c r="F54" s="21">
        <f t="shared" si="7"/>
        <v>15.2</v>
      </c>
      <c r="G54" s="21">
        <f t="shared" si="7"/>
        <v>138.1</v>
      </c>
      <c r="H54" s="21">
        <f t="shared" si="7"/>
        <v>14.8</v>
      </c>
    </row>
    <row r="55" spans="1:8" ht="72">
      <c r="A55" s="6" t="s">
        <v>401</v>
      </c>
      <c r="B55" s="7" t="s">
        <v>431</v>
      </c>
      <c r="C55" s="28" t="s">
        <v>437</v>
      </c>
      <c r="D55" s="25"/>
      <c r="E55" s="31" t="s">
        <v>438</v>
      </c>
      <c r="F55" s="32">
        <f t="shared" si="7"/>
        <v>15.2</v>
      </c>
      <c r="G55" s="32">
        <f t="shared" si="7"/>
        <v>138.1</v>
      </c>
      <c r="H55" s="32">
        <f t="shared" si="7"/>
        <v>14.8</v>
      </c>
    </row>
    <row r="56" spans="1:8" ht="36">
      <c r="A56" s="6" t="s">
        <v>401</v>
      </c>
      <c r="B56" s="7" t="s">
        <v>431</v>
      </c>
      <c r="C56" s="28" t="s">
        <v>437</v>
      </c>
      <c r="D56" s="23" t="s">
        <v>422</v>
      </c>
      <c r="E56" s="24" t="s">
        <v>423</v>
      </c>
      <c r="F56" s="21">
        <v>15.2</v>
      </c>
      <c r="G56" s="21">
        <v>138.1</v>
      </c>
      <c r="H56" s="21">
        <v>14.8</v>
      </c>
    </row>
    <row r="57" spans="1:8" ht="60">
      <c r="A57" s="27" t="s">
        <v>401</v>
      </c>
      <c r="B57" s="27" t="s">
        <v>439</v>
      </c>
      <c r="C57" s="14"/>
      <c r="D57" s="27"/>
      <c r="E57" s="16" t="s">
        <v>440</v>
      </c>
      <c r="F57" s="73">
        <f>F58+F66</f>
        <v>23805.414000000001</v>
      </c>
      <c r="G57" s="73">
        <f>G58+G66</f>
        <v>23693.864000000001</v>
      </c>
      <c r="H57" s="73">
        <f>H58+H66</f>
        <v>23693.864000000001</v>
      </c>
    </row>
    <row r="58" spans="1:8" ht="48">
      <c r="A58" s="6" t="s">
        <v>401</v>
      </c>
      <c r="B58" s="6" t="s">
        <v>439</v>
      </c>
      <c r="C58" s="15" t="s">
        <v>406</v>
      </c>
      <c r="D58" s="18"/>
      <c r="E58" s="19" t="s">
        <v>407</v>
      </c>
      <c r="F58" s="76">
        <f t="shared" ref="F58:H59" si="8">F59</f>
        <v>23693.864000000001</v>
      </c>
      <c r="G58" s="76">
        <f t="shared" si="8"/>
        <v>23693.864000000001</v>
      </c>
      <c r="H58" s="76">
        <f t="shared" si="8"/>
        <v>23693.864000000001</v>
      </c>
    </row>
    <row r="59" spans="1:8">
      <c r="A59" s="6" t="s">
        <v>401</v>
      </c>
      <c r="B59" s="6" t="s">
        <v>439</v>
      </c>
      <c r="C59" s="7" t="s">
        <v>408</v>
      </c>
      <c r="D59" s="6"/>
      <c r="E59" s="5" t="s">
        <v>409</v>
      </c>
      <c r="F59" s="52">
        <f t="shared" si="8"/>
        <v>23693.864000000001</v>
      </c>
      <c r="G59" s="52">
        <f t="shared" si="8"/>
        <v>23693.864000000001</v>
      </c>
      <c r="H59" s="52">
        <f t="shared" si="8"/>
        <v>23693.864000000001</v>
      </c>
    </row>
    <row r="60" spans="1:8" ht="36">
      <c r="A60" s="6" t="s">
        <v>401</v>
      </c>
      <c r="B60" s="6" t="s">
        <v>439</v>
      </c>
      <c r="C60" s="22" t="s">
        <v>410</v>
      </c>
      <c r="D60" s="6"/>
      <c r="E60" s="5" t="s">
        <v>411</v>
      </c>
      <c r="F60" s="21">
        <f>F61+F64</f>
        <v>23693.864000000001</v>
      </c>
      <c r="G60" s="21">
        <f>G61+G64</f>
        <v>23693.864000000001</v>
      </c>
      <c r="H60" s="21">
        <f>H61+H64</f>
        <v>23693.864000000001</v>
      </c>
    </row>
    <row r="61" spans="1:8" ht="60">
      <c r="A61" s="6" t="s">
        <v>401</v>
      </c>
      <c r="B61" s="6" t="s">
        <v>439</v>
      </c>
      <c r="C61" s="7" t="s">
        <v>169</v>
      </c>
      <c r="D61" s="6"/>
      <c r="E61" s="5" t="s">
        <v>478</v>
      </c>
      <c r="F61" s="21">
        <f>F62+F63</f>
        <v>16913.048000000003</v>
      </c>
      <c r="G61" s="21">
        <f>G62+G63</f>
        <v>16913.048000000003</v>
      </c>
      <c r="H61" s="21">
        <f>H62+H63</f>
        <v>16913.048000000003</v>
      </c>
    </row>
    <row r="62" spans="1:8" ht="96">
      <c r="A62" s="6" t="s">
        <v>401</v>
      </c>
      <c r="B62" s="6" t="s">
        <v>439</v>
      </c>
      <c r="C62" s="7" t="s">
        <v>169</v>
      </c>
      <c r="D62" s="23" t="s">
        <v>414</v>
      </c>
      <c r="E62" s="24" t="s">
        <v>415</v>
      </c>
      <c r="F62" s="21">
        <v>16654.598000000002</v>
      </c>
      <c r="G62" s="21">
        <v>16654.598000000002</v>
      </c>
      <c r="H62" s="21">
        <v>16654.598000000002</v>
      </c>
    </row>
    <row r="63" spans="1:8" ht="36">
      <c r="A63" s="6" t="s">
        <v>401</v>
      </c>
      <c r="B63" s="6" t="s">
        <v>439</v>
      </c>
      <c r="C63" s="7" t="s">
        <v>169</v>
      </c>
      <c r="D63" s="23" t="s">
        <v>422</v>
      </c>
      <c r="E63" s="24" t="s">
        <v>423</v>
      </c>
      <c r="F63" s="21">
        <v>258.45</v>
      </c>
      <c r="G63" s="21">
        <v>258.45</v>
      </c>
      <c r="H63" s="21">
        <v>258.45</v>
      </c>
    </row>
    <row r="64" spans="1:8" ht="60">
      <c r="A64" s="6" t="s">
        <v>401</v>
      </c>
      <c r="B64" s="6" t="s">
        <v>439</v>
      </c>
      <c r="C64" s="7" t="s">
        <v>429</v>
      </c>
      <c r="D64" s="25"/>
      <c r="E64" s="26" t="s">
        <v>430</v>
      </c>
      <c r="F64" s="21">
        <f>F65</f>
        <v>6780.8159999999998</v>
      </c>
      <c r="G64" s="21">
        <f>G65</f>
        <v>6780.8159999999998</v>
      </c>
      <c r="H64" s="21">
        <f>H65</f>
        <v>6780.8159999999998</v>
      </c>
    </row>
    <row r="65" spans="1:8" ht="96">
      <c r="A65" s="6" t="s">
        <v>401</v>
      </c>
      <c r="B65" s="6" t="s">
        <v>439</v>
      </c>
      <c r="C65" s="7" t="s">
        <v>429</v>
      </c>
      <c r="D65" s="23" t="s">
        <v>414</v>
      </c>
      <c r="E65" s="24" t="s">
        <v>415</v>
      </c>
      <c r="F65" s="21">
        <v>6780.8159999999998</v>
      </c>
      <c r="G65" s="21">
        <v>6780.8159999999998</v>
      </c>
      <c r="H65" s="21">
        <v>6780.8159999999998</v>
      </c>
    </row>
    <row r="66" spans="1:8" ht="24">
      <c r="A66" s="6" t="s">
        <v>401</v>
      </c>
      <c r="B66" s="6" t="s">
        <v>439</v>
      </c>
      <c r="C66" s="7" t="s">
        <v>416</v>
      </c>
      <c r="D66" s="6"/>
      <c r="E66" s="5" t="s">
        <v>417</v>
      </c>
      <c r="F66" s="21">
        <f>F68</f>
        <v>111.55</v>
      </c>
      <c r="G66" s="21">
        <f>G68</f>
        <v>0</v>
      </c>
      <c r="H66" s="21">
        <f>H68</f>
        <v>0</v>
      </c>
    </row>
    <row r="67" spans="1:8" ht="48">
      <c r="A67" s="6" t="s">
        <v>401</v>
      </c>
      <c r="B67" s="6" t="s">
        <v>439</v>
      </c>
      <c r="C67" s="7" t="s">
        <v>418</v>
      </c>
      <c r="D67" s="6"/>
      <c r="E67" s="5" t="s">
        <v>419</v>
      </c>
      <c r="F67" s="21">
        <f t="shared" ref="F67:H68" si="9">F68</f>
        <v>111.55</v>
      </c>
      <c r="G67" s="21">
        <f t="shared" si="9"/>
        <v>0</v>
      </c>
      <c r="H67" s="21">
        <f t="shared" si="9"/>
        <v>0</v>
      </c>
    </row>
    <row r="68" spans="1:8" ht="24">
      <c r="A68" s="6" t="s">
        <v>401</v>
      </c>
      <c r="B68" s="6" t="s">
        <v>439</v>
      </c>
      <c r="C68" s="7" t="s">
        <v>747</v>
      </c>
      <c r="D68" s="25"/>
      <c r="E68" s="26" t="s">
        <v>748</v>
      </c>
      <c r="F68" s="21">
        <f t="shared" si="9"/>
        <v>111.55</v>
      </c>
      <c r="G68" s="21">
        <f t="shared" si="9"/>
        <v>0</v>
      </c>
      <c r="H68" s="21">
        <f t="shared" si="9"/>
        <v>0</v>
      </c>
    </row>
    <row r="69" spans="1:8" ht="96">
      <c r="A69" s="6" t="s">
        <v>401</v>
      </c>
      <c r="B69" s="6" t="s">
        <v>439</v>
      </c>
      <c r="C69" s="7" t="s">
        <v>747</v>
      </c>
      <c r="D69" s="23" t="s">
        <v>414</v>
      </c>
      <c r="E69" s="24" t="s">
        <v>415</v>
      </c>
      <c r="F69" s="21">
        <v>111.55</v>
      </c>
      <c r="G69" s="21">
        <v>0</v>
      </c>
      <c r="H69" s="21">
        <v>0</v>
      </c>
    </row>
    <row r="70" spans="1:8">
      <c r="A70" s="27" t="s">
        <v>401</v>
      </c>
      <c r="B70" s="27" t="s">
        <v>384</v>
      </c>
      <c r="C70" s="14"/>
      <c r="D70" s="27"/>
      <c r="E70" s="16" t="s">
        <v>441</v>
      </c>
      <c r="F70" s="17">
        <f>F73</f>
        <v>1980</v>
      </c>
      <c r="G70" s="17">
        <f>G73</f>
        <v>2000</v>
      </c>
      <c r="H70" s="17">
        <f>H73</f>
        <v>2000</v>
      </c>
    </row>
    <row r="71" spans="1:8" ht="24">
      <c r="A71" s="6" t="s">
        <v>401</v>
      </c>
      <c r="B71" s="6" t="s">
        <v>384</v>
      </c>
      <c r="C71" s="7" t="s">
        <v>416</v>
      </c>
      <c r="D71" s="7"/>
      <c r="E71" s="5" t="s">
        <v>417</v>
      </c>
      <c r="F71" s="21">
        <f>F73</f>
        <v>1980</v>
      </c>
      <c r="G71" s="21">
        <f>G73</f>
        <v>2000</v>
      </c>
      <c r="H71" s="21">
        <f>H73</f>
        <v>2000</v>
      </c>
    </row>
    <row r="72" spans="1:8" ht="24">
      <c r="A72" s="6" t="s">
        <v>401</v>
      </c>
      <c r="B72" s="6" t="s">
        <v>384</v>
      </c>
      <c r="C72" s="7" t="s">
        <v>442</v>
      </c>
      <c r="D72" s="7"/>
      <c r="E72" s="5" t="s">
        <v>443</v>
      </c>
      <c r="F72" s="21">
        <f t="shared" ref="F72:H73" si="10">F73</f>
        <v>1980</v>
      </c>
      <c r="G72" s="21">
        <f t="shared" si="10"/>
        <v>2000</v>
      </c>
      <c r="H72" s="21">
        <f t="shared" si="10"/>
        <v>2000</v>
      </c>
    </row>
    <row r="73" spans="1:8" ht="36">
      <c r="A73" s="6" t="s">
        <v>401</v>
      </c>
      <c r="B73" s="6" t="s">
        <v>384</v>
      </c>
      <c r="C73" s="7" t="s">
        <v>444</v>
      </c>
      <c r="D73" s="6"/>
      <c r="E73" s="5" t="s">
        <v>445</v>
      </c>
      <c r="F73" s="21">
        <f t="shared" si="10"/>
        <v>1980</v>
      </c>
      <c r="G73" s="21">
        <f t="shared" si="10"/>
        <v>2000</v>
      </c>
      <c r="H73" s="21">
        <f t="shared" si="10"/>
        <v>2000</v>
      </c>
    </row>
    <row r="74" spans="1:8">
      <c r="A74" s="6" t="s">
        <v>401</v>
      </c>
      <c r="B74" s="6" t="s">
        <v>384</v>
      </c>
      <c r="C74" s="7" t="s">
        <v>444</v>
      </c>
      <c r="D74" s="6">
        <v>800</v>
      </c>
      <c r="E74" s="5" t="s">
        <v>446</v>
      </c>
      <c r="F74" s="21">
        <v>1980</v>
      </c>
      <c r="G74" s="21">
        <v>2000</v>
      </c>
      <c r="H74" s="21">
        <v>2000</v>
      </c>
    </row>
    <row r="75" spans="1:8" ht="24">
      <c r="A75" s="27" t="s">
        <v>401</v>
      </c>
      <c r="B75" s="27" t="s">
        <v>447</v>
      </c>
      <c r="C75" s="14"/>
      <c r="D75" s="27"/>
      <c r="E75" s="16" t="s">
        <v>448</v>
      </c>
      <c r="F75" s="17">
        <f>F76+F99+F118+F126</f>
        <v>164906.19100000002</v>
      </c>
      <c r="G75" s="17">
        <f>G76+G99+G118+G126</f>
        <v>150177.785</v>
      </c>
      <c r="H75" s="17">
        <f>H76+H99+H118+H126</f>
        <v>144603.88500000001</v>
      </c>
    </row>
    <row r="76" spans="1:8" ht="48">
      <c r="A76" s="18" t="s">
        <v>401</v>
      </c>
      <c r="B76" s="18" t="s">
        <v>447</v>
      </c>
      <c r="C76" s="15" t="s">
        <v>406</v>
      </c>
      <c r="D76" s="18"/>
      <c r="E76" s="19" t="s">
        <v>407</v>
      </c>
      <c r="F76" s="20">
        <f>F77+F92</f>
        <v>112562.82900000001</v>
      </c>
      <c r="G76" s="20">
        <f>G77+G92</f>
        <v>88258.472999999998</v>
      </c>
      <c r="H76" s="20">
        <f>H77+H92</f>
        <v>88258.573000000004</v>
      </c>
    </row>
    <row r="77" spans="1:8" ht="36">
      <c r="A77" s="6" t="s">
        <v>401</v>
      </c>
      <c r="B77" s="6" t="s">
        <v>447</v>
      </c>
      <c r="C77" s="7" t="s">
        <v>433</v>
      </c>
      <c r="D77" s="6"/>
      <c r="E77" s="5" t="s">
        <v>434</v>
      </c>
      <c r="F77" s="21">
        <f>F78+F88</f>
        <v>84563.868000000017</v>
      </c>
      <c r="G77" s="21">
        <f>G78+G88</f>
        <v>60337.534000000007</v>
      </c>
      <c r="H77" s="21">
        <f>H78+H88</f>
        <v>60337.634000000005</v>
      </c>
    </row>
    <row r="78" spans="1:8" ht="60">
      <c r="A78" s="6" t="s">
        <v>401</v>
      </c>
      <c r="B78" s="6" t="s">
        <v>447</v>
      </c>
      <c r="C78" s="7" t="s">
        <v>449</v>
      </c>
      <c r="D78" s="6"/>
      <c r="E78" s="5" t="s">
        <v>450</v>
      </c>
      <c r="F78" s="21">
        <f>F79+F83+F86</f>
        <v>83941.568000000014</v>
      </c>
      <c r="G78" s="21">
        <f>G79+G83+G86</f>
        <v>59712.234000000004</v>
      </c>
      <c r="H78" s="21">
        <f>H79+H83+H86</f>
        <v>59712.234000000004</v>
      </c>
    </row>
    <row r="79" spans="1:8" ht="36">
      <c r="A79" s="6" t="s">
        <v>401</v>
      </c>
      <c r="B79" s="6" t="s">
        <v>447</v>
      </c>
      <c r="C79" s="7" t="s">
        <v>451</v>
      </c>
      <c r="D79" s="25"/>
      <c r="E79" s="31" t="s">
        <v>452</v>
      </c>
      <c r="F79" s="33">
        <f>F80+F81+F82</f>
        <v>67215.441000000006</v>
      </c>
      <c r="G79" s="33">
        <f>G80+G81+G82</f>
        <v>58465.372000000003</v>
      </c>
      <c r="H79" s="33">
        <f>H80+H81+H82</f>
        <v>58465.372000000003</v>
      </c>
    </row>
    <row r="80" spans="1:8" ht="96">
      <c r="A80" s="6" t="s">
        <v>401</v>
      </c>
      <c r="B80" s="6" t="s">
        <v>447</v>
      </c>
      <c r="C80" s="7" t="s">
        <v>451</v>
      </c>
      <c r="D80" s="23" t="s">
        <v>414</v>
      </c>
      <c r="E80" s="24" t="s">
        <v>415</v>
      </c>
      <c r="F80" s="33">
        <v>35322.353000000003</v>
      </c>
      <c r="G80" s="33">
        <v>35322.353000000003</v>
      </c>
      <c r="H80" s="33">
        <v>35322.353000000003</v>
      </c>
    </row>
    <row r="81" spans="1:8" ht="36">
      <c r="A81" s="6" t="s">
        <v>401</v>
      </c>
      <c r="B81" s="6" t="s">
        <v>447</v>
      </c>
      <c r="C81" s="7" t="s">
        <v>451</v>
      </c>
      <c r="D81" s="23" t="s">
        <v>422</v>
      </c>
      <c r="E81" s="24" t="s">
        <v>423</v>
      </c>
      <c r="F81" s="33">
        <v>31839.871999999999</v>
      </c>
      <c r="G81" s="33">
        <v>23089.803</v>
      </c>
      <c r="H81" s="33">
        <v>23089.803</v>
      </c>
    </row>
    <row r="82" spans="1:8">
      <c r="A82" s="6" t="s">
        <v>401</v>
      </c>
      <c r="B82" s="6" t="s">
        <v>447</v>
      </c>
      <c r="C82" s="7" t="s">
        <v>451</v>
      </c>
      <c r="D82" s="23" t="s">
        <v>453</v>
      </c>
      <c r="E82" s="24" t="s">
        <v>446</v>
      </c>
      <c r="F82" s="21">
        <v>53.216000000000001</v>
      </c>
      <c r="G82" s="21">
        <v>53.216000000000001</v>
      </c>
      <c r="H82" s="21">
        <v>53.216000000000001</v>
      </c>
    </row>
    <row r="83" spans="1:8" ht="24">
      <c r="A83" s="6" t="s">
        <v>401</v>
      </c>
      <c r="B83" s="6" t="s">
        <v>447</v>
      </c>
      <c r="C83" s="7" t="s">
        <v>454</v>
      </c>
      <c r="D83" s="6"/>
      <c r="E83" s="5" t="s">
        <v>455</v>
      </c>
      <c r="F83" s="21">
        <f>F84+F85</f>
        <v>14320.145</v>
      </c>
      <c r="G83" s="21">
        <f>G84+G85</f>
        <v>486</v>
      </c>
      <c r="H83" s="21">
        <f>H84+H85</f>
        <v>486</v>
      </c>
    </row>
    <row r="84" spans="1:8" ht="36">
      <c r="A84" s="6" t="s">
        <v>401</v>
      </c>
      <c r="B84" s="6" t="s">
        <v>447</v>
      </c>
      <c r="C84" s="7" t="s">
        <v>454</v>
      </c>
      <c r="D84" s="23" t="s">
        <v>422</v>
      </c>
      <c r="E84" s="24" t="s">
        <v>423</v>
      </c>
      <c r="F84" s="21">
        <v>460.61900000000003</v>
      </c>
      <c r="G84" s="21">
        <v>364</v>
      </c>
      <c r="H84" s="21">
        <v>364</v>
      </c>
    </row>
    <row r="85" spans="1:8">
      <c r="A85" s="6" t="s">
        <v>401</v>
      </c>
      <c r="B85" s="6" t="s">
        <v>447</v>
      </c>
      <c r="C85" s="7" t="s">
        <v>454</v>
      </c>
      <c r="D85" s="23" t="s">
        <v>453</v>
      </c>
      <c r="E85" s="24" t="s">
        <v>446</v>
      </c>
      <c r="F85" s="21">
        <v>13859.526</v>
      </c>
      <c r="G85" s="21">
        <v>122</v>
      </c>
      <c r="H85" s="21">
        <v>122</v>
      </c>
    </row>
    <row r="86" spans="1:8" ht="48">
      <c r="A86" s="6" t="s">
        <v>401</v>
      </c>
      <c r="B86" s="6" t="s">
        <v>447</v>
      </c>
      <c r="C86" s="7" t="s">
        <v>456</v>
      </c>
      <c r="D86" s="6"/>
      <c r="E86" s="5" t="s">
        <v>457</v>
      </c>
      <c r="F86" s="21">
        <f>F87</f>
        <v>2405.982</v>
      </c>
      <c r="G86" s="21">
        <f>G87</f>
        <v>760.86199999999997</v>
      </c>
      <c r="H86" s="21">
        <f>H87</f>
        <v>760.86199999999997</v>
      </c>
    </row>
    <row r="87" spans="1:8" ht="36">
      <c r="A87" s="6" t="s">
        <v>401</v>
      </c>
      <c r="B87" s="6" t="s">
        <v>447</v>
      </c>
      <c r="C87" s="7" t="s">
        <v>456</v>
      </c>
      <c r="D87" s="23" t="s">
        <v>422</v>
      </c>
      <c r="E87" s="24" t="s">
        <v>423</v>
      </c>
      <c r="F87" s="21">
        <v>2405.982</v>
      </c>
      <c r="G87" s="21">
        <v>760.86199999999997</v>
      </c>
      <c r="H87" s="21">
        <v>760.86199999999997</v>
      </c>
    </row>
    <row r="88" spans="1:8" ht="48">
      <c r="A88" s="6" t="s">
        <v>401</v>
      </c>
      <c r="B88" s="6" t="s">
        <v>447</v>
      </c>
      <c r="C88" s="7" t="s">
        <v>435</v>
      </c>
      <c r="D88" s="7"/>
      <c r="E88" s="5" t="s">
        <v>436</v>
      </c>
      <c r="F88" s="21">
        <f>F89</f>
        <v>622.29999999999995</v>
      </c>
      <c r="G88" s="21">
        <f>G89</f>
        <v>625.29999999999995</v>
      </c>
      <c r="H88" s="21">
        <f>H89</f>
        <v>625.4</v>
      </c>
    </row>
    <row r="89" spans="1:8" ht="92.45" customHeight="1">
      <c r="A89" s="6" t="s">
        <v>401</v>
      </c>
      <c r="B89" s="6" t="s">
        <v>447</v>
      </c>
      <c r="C89" s="34" t="s">
        <v>458</v>
      </c>
      <c r="D89" s="35"/>
      <c r="E89" s="35" t="s">
        <v>459</v>
      </c>
      <c r="F89" s="21">
        <f>F91+F90</f>
        <v>622.29999999999995</v>
      </c>
      <c r="G89" s="21">
        <f>G91+G90</f>
        <v>625.29999999999995</v>
      </c>
      <c r="H89" s="21">
        <f>H91+H90</f>
        <v>625.4</v>
      </c>
    </row>
    <row r="90" spans="1:8" ht="96">
      <c r="A90" s="6" t="s">
        <v>401</v>
      </c>
      <c r="B90" s="6" t="s">
        <v>447</v>
      </c>
      <c r="C90" s="34" t="s">
        <v>458</v>
      </c>
      <c r="D90" s="23" t="s">
        <v>414</v>
      </c>
      <c r="E90" s="24" t="s">
        <v>415</v>
      </c>
      <c r="F90" s="21">
        <v>545.79999999999995</v>
      </c>
      <c r="G90" s="21">
        <v>548.79999999999995</v>
      </c>
      <c r="H90" s="21">
        <v>548.9</v>
      </c>
    </row>
    <row r="91" spans="1:8" ht="36">
      <c r="A91" s="6" t="s">
        <v>401</v>
      </c>
      <c r="B91" s="6" t="s">
        <v>447</v>
      </c>
      <c r="C91" s="34" t="s">
        <v>458</v>
      </c>
      <c r="D91" s="23" t="s">
        <v>422</v>
      </c>
      <c r="E91" s="24" t="s">
        <v>423</v>
      </c>
      <c r="F91" s="21">
        <v>76.5</v>
      </c>
      <c r="G91" s="21">
        <v>76.5</v>
      </c>
      <c r="H91" s="21">
        <v>76.5</v>
      </c>
    </row>
    <row r="92" spans="1:8">
      <c r="A92" s="6" t="s">
        <v>401</v>
      </c>
      <c r="B92" s="6" t="s">
        <v>447</v>
      </c>
      <c r="C92" s="7" t="s">
        <v>408</v>
      </c>
      <c r="D92" s="6"/>
      <c r="E92" s="5" t="s">
        <v>409</v>
      </c>
      <c r="F92" s="21">
        <f>F93</f>
        <v>27998.960999999999</v>
      </c>
      <c r="G92" s="21">
        <f>G93</f>
        <v>27920.938999999998</v>
      </c>
      <c r="H92" s="21">
        <f>H93</f>
        <v>27920.938999999998</v>
      </c>
    </row>
    <row r="93" spans="1:8" ht="36">
      <c r="A93" s="6" t="s">
        <v>401</v>
      </c>
      <c r="B93" s="6" t="s">
        <v>447</v>
      </c>
      <c r="C93" s="22" t="s">
        <v>410</v>
      </c>
      <c r="D93" s="6"/>
      <c r="E93" s="5" t="s">
        <v>411</v>
      </c>
      <c r="F93" s="21">
        <f>F94+F96</f>
        <v>27998.960999999999</v>
      </c>
      <c r="G93" s="21">
        <f>G94+G96</f>
        <v>27920.938999999998</v>
      </c>
      <c r="H93" s="21">
        <f>H94+H96</f>
        <v>27920.938999999998</v>
      </c>
    </row>
    <row r="94" spans="1:8" ht="60">
      <c r="A94" s="6" t="s">
        <v>401</v>
      </c>
      <c r="B94" s="6" t="s">
        <v>447</v>
      </c>
      <c r="C94" s="7" t="s">
        <v>429</v>
      </c>
      <c r="D94" s="25"/>
      <c r="E94" s="26" t="s">
        <v>430</v>
      </c>
      <c r="F94" s="21">
        <f>F95</f>
        <v>1888.421</v>
      </c>
      <c r="G94" s="21">
        <f>G95</f>
        <v>1888.421</v>
      </c>
      <c r="H94" s="21">
        <f>H95</f>
        <v>1888.421</v>
      </c>
    </row>
    <row r="95" spans="1:8" ht="96">
      <c r="A95" s="6" t="s">
        <v>401</v>
      </c>
      <c r="B95" s="6" t="s">
        <v>447</v>
      </c>
      <c r="C95" s="7" t="s">
        <v>429</v>
      </c>
      <c r="D95" s="23" t="s">
        <v>414</v>
      </c>
      <c r="E95" s="24" t="s">
        <v>415</v>
      </c>
      <c r="F95" s="21">
        <v>1888.421</v>
      </c>
      <c r="G95" s="21">
        <v>1888.421</v>
      </c>
      <c r="H95" s="21">
        <v>1888.421</v>
      </c>
    </row>
    <row r="96" spans="1:8" ht="36">
      <c r="A96" s="6" t="s">
        <v>401</v>
      </c>
      <c r="B96" s="6" t="s">
        <v>447</v>
      </c>
      <c r="C96" s="7" t="s">
        <v>460</v>
      </c>
      <c r="D96" s="25"/>
      <c r="E96" s="31" t="s">
        <v>452</v>
      </c>
      <c r="F96" s="21">
        <f>F97+F98</f>
        <v>26110.54</v>
      </c>
      <c r="G96" s="21">
        <f>G97+G98</f>
        <v>26032.518</v>
      </c>
      <c r="H96" s="21">
        <f>H97+H98</f>
        <v>26032.518</v>
      </c>
    </row>
    <row r="97" spans="1:8" ht="96">
      <c r="A97" s="6" t="s">
        <v>401</v>
      </c>
      <c r="B97" s="6" t="s">
        <v>447</v>
      </c>
      <c r="C97" s="7" t="s">
        <v>460</v>
      </c>
      <c r="D97" s="23" t="s">
        <v>414</v>
      </c>
      <c r="E97" s="24" t="s">
        <v>415</v>
      </c>
      <c r="F97" s="21">
        <v>25310.781999999999</v>
      </c>
      <c r="G97" s="21">
        <v>25232.76</v>
      </c>
      <c r="H97" s="21">
        <v>25232.76</v>
      </c>
    </row>
    <row r="98" spans="1:8" ht="36">
      <c r="A98" s="6" t="s">
        <v>401</v>
      </c>
      <c r="B98" s="6" t="s">
        <v>447</v>
      </c>
      <c r="C98" s="7" t="s">
        <v>460</v>
      </c>
      <c r="D98" s="23" t="s">
        <v>422</v>
      </c>
      <c r="E98" s="24" t="s">
        <v>423</v>
      </c>
      <c r="F98" s="21">
        <v>799.75800000000004</v>
      </c>
      <c r="G98" s="21">
        <v>799.75800000000004</v>
      </c>
      <c r="H98" s="21">
        <v>799.75800000000004</v>
      </c>
    </row>
    <row r="99" spans="1:8" ht="60">
      <c r="A99" s="18" t="s">
        <v>401</v>
      </c>
      <c r="B99" s="18" t="s">
        <v>447</v>
      </c>
      <c r="C99" s="15" t="s">
        <v>463</v>
      </c>
      <c r="D99" s="18"/>
      <c r="E99" s="19" t="s">
        <v>464</v>
      </c>
      <c r="F99" s="20">
        <f>F100+F111</f>
        <v>32384.350999999999</v>
      </c>
      <c r="G99" s="20">
        <f>G100+G111</f>
        <v>32525.400999999998</v>
      </c>
      <c r="H99" s="20">
        <f>H100+H111</f>
        <v>26951.400999999998</v>
      </c>
    </row>
    <row r="100" spans="1:8" ht="48">
      <c r="A100" s="6" t="s">
        <v>401</v>
      </c>
      <c r="B100" s="6" t="s">
        <v>447</v>
      </c>
      <c r="C100" s="7" t="s">
        <v>465</v>
      </c>
      <c r="D100" s="6"/>
      <c r="E100" s="5" t="s">
        <v>466</v>
      </c>
      <c r="F100" s="21">
        <f>F101+F108</f>
        <v>6950.8899999999994</v>
      </c>
      <c r="G100" s="21">
        <f>G101+G108</f>
        <v>7091.94</v>
      </c>
      <c r="H100" s="21">
        <f>H101+H108</f>
        <v>1517.94</v>
      </c>
    </row>
    <row r="101" spans="1:8" ht="36">
      <c r="A101" s="6" t="s">
        <v>401</v>
      </c>
      <c r="B101" s="6" t="s">
        <v>447</v>
      </c>
      <c r="C101" s="7" t="s">
        <v>467</v>
      </c>
      <c r="D101" s="6"/>
      <c r="E101" s="5" t="s">
        <v>468</v>
      </c>
      <c r="F101" s="21">
        <f>F102+F106+F104</f>
        <v>6266.49</v>
      </c>
      <c r="G101" s="21">
        <f>G102+G106+G104</f>
        <v>6355.94</v>
      </c>
      <c r="H101" s="21">
        <f>H102+H106+H104</f>
        <v>781.93999999999994</v>
      </c>
    </row>
    <row r="102" spans="1:8" ht="36">
      <c r="A102" s="6" t="s">
        <v>401</v>
      </c>
      <c r="B102" s="6" t="s">
        <v>447</v>
      </c>
      <c r="C102" s="7" t="s">
        <v>469</v>
      </c>
      <c r="D102" s="6"/>
      <c r="E102" s="5" t="s">
        <v>470</v>
      </c>
      <c r="F102" s="21">
        <f>F103</f>
        <v>5094</v>
      </c>
      <c r="G102" s="21">
        <f>G103</f>
        <v>5574</v>
      </c>
      <c r="H102" s="21">
        <f>H103</f>
        <v>0</v>
      </c>
    </row>
    <row r="103" spans="1:8" ht="36">
      <c r="A103" s="6" t="s">
        <v>401</v>
      </c>
      <c r="B103" s="6" t="s">
        <v>447</v>
      </c>
      <c r="C103" s="7" t="s">
        <v>469</v>
      </c>
      <c r="D103" s="23" t="s">
        <v>422</v>
      </c>
      <c r="E103" s="24" t="s">
        <v>423</v>
      </c>
      <c r="F103" s="21">
        <v>5094</v>
      </c>
      <c r="G103" s="21">
        <v>5574</v>
      </c>
      <c r="H103" s="21">
        <v>0</v>
      </c>
    </row>
    <row r="104" spans="1:8" ht="60">
      <c r="A104" s="6" t="s">
        <v>401</v>
      </c>
      <c r="B104" s="6" t="s">
        <v>447</v>
      </c>
      <c r="C104" s="7" t="s">
        <v>153</v>
      </c>
      <c r="D104" s="6"/>
      <c r="E104" s="5" t="s">
        <v>154</v>
      </c>
      <c r="F104" s="21">
        <f>F105</f>
        <v>414.5</v>
      </c>
      <c r="G104" s="21">
        <f>G105</f>
        <v>258.39999999999998</v>
      </c>
      <c r="H104" s="21">
        <f>H105</f>
        <v>258.39999999999998</v>
      </c>
    </row>
    <row r="105" spans="1:8" ht="36">
      <c r="A105" s="6" t="s">
        <v>401</v>
      </c>
      <c r="B105" s="6" t="s">
        <v>447</v>
      </c>
      <c r="C105" s="7" t="s">
        <v>153</v>
      </c>
      <c r="D105" s="23" t="s">
        <v>422</v>
      </c>
      <c r="E105" s="24" t="s">
        <v>423</v>
      </c>
      <c r="F105" s="21">
        <v>414.5</v>
      </c>
      <c r="G105" s="21">
        <v>258.39999999999998</v>
      </c>
      <c r="H105" s="21">
        <v>258.39999999999998</v>
      </c>
    </row>
    <row r="106" spans="1:8">
      <c r="A106" s="6" t="s">
        <v>401</v>
      </c>
      <c r="B106" s="6" t="s">
        <v>447</v>
      </c>
      <c r="C106" s="7" t="s">
        <v>471</v>
      </c>
      <c r="D106" s="6"/>
      <c r="E106" s="5" t="s">
        <v>472</v>
      </c>
      <c r="F106" s="21">
        <f>F107</f>
        <v>757.99</v>
      </c>
      <c r="G106" s="21">
        <f>G107</f>
        <v>523.54</v>
      </c>
      <c r="H106" s="21">
        <f>H107</f>
        <v>523.54</v>
      </c>
    </row>
    <row r="107" spans="1:8" ht="36">
      <c r="A107" s="6" t="s">
        <v>401</v>
      </c>
      <c r="B107" s="6" t="s">
        <v>447</v>
      </c>
      <c r="C107" s="7" t="s">
        <v>471</v>
      </c>
      <c r="D107" s="23" t="s">
        <v>422</v>
      </c>
      <c r="E107" s="24" t="s">
        <v>423</v>
      </c>
      <c r="F107" s="21">
        <v>757.99</v>
      </c>
      <c r="G107" s="21">
        <v>523.54</v>
      </c>
      <c r="H107" s="21">
        <v>523.54</v>
      </c>
    </row>
    <row r="108" spans="1:8" ht="36">
      <c r="A108" s="6" t="s">
        <v>401</v>
      </c>
      <c r="B108" s="6" t="s">
        <v>447</v>
      </c>
      <c r="C108" s="7" t="s">
        <v>155</v>
      </c>
      <c r="D108" s="6"/>
      <c r="E108" s="5" t="s">
        <v>156</v>
      </c>
      <c r="F108" s="21">
        <f t="shared" ref="F108:H109" si="11">F109</f>
        <v>684.4</v>
      </c>
      <c r="G108" s="21">
        <f t="shared" si="11"/>
        <v>736</v>
      </c>
      <c r="H108" s="21">
        <f t="shared" si="11"/>
        <v>736</v>
      </c>
    </row>
    <row r="109" spans="1:8" ht="24">
      <c r="A109" s="6" t="s">
        <v>401</v>
      </c>
      <c r="B109" s="6" t="s">
        <v>447</v>
      </c>
      <c r="C109" s="7" t="s">
        <v>157</v>
      </c>
      <c r="D109" s="6"/>
      <c r="E109" s="5" t="s">
        <v>158</v>
      </c>
      <c r="F109" s="21">
        <f t="shared" si="11"/>
        <v>684.4</v>
      </c>
      <c r="G109" s="21">
        <f t="shared" si="11"/>
        <v>736</v>
      </c>
      <c r="H109" s="21">
        <f t="shared" si="11"/>
        <v>736</v>
      </c>
    </row>
    <row r="110" spans="1:8" ht="36">
      <c r="A110" s="6" t="s">
        <v>401</v>
      </c>
      <c r="B110" s="6" t="s">
        <v>447</v>
      </c>
      <c r="C110" s="7" t="s">
        <v>157</v>
      </c>
      <c r="D110" s="23" t="s">
        <v>422</v>
      </c>
      <c r="E110" s="24" t="s">
        <v>423</v>
      </c>
      <c r="F110" s="21">
        <v>684.4</v>
      </c>
      <c r="G110" s="21">
        <v>736</v>
      </c>
      <c r="H110" s="21">
        <v>736</v>
      </c>
    </row>
    <row r="111" spans="1:8">
      <c r="A111" s="6" t="s">
        <v>401</v>
      </c>
      <c r="B111" s="6" t="s">
        <v>447</v>
      </c>
      <c r="C111" s="7" t="s">
        <v>159</v>
      </c>
      <c r="D111" s="6"/>
      <c r="E111" s="5" t="s">
        <v>409</v>
      </c>
      <c r="F111" s="21">
        <f>F112</f>
        <v>25433.460999999999</v>
      </c>
      <c r="G111" s="21">
        <f>G112</f>
        <v>25433.460999999999</v>
      </c>
      <c r="H111" s="21">
        <f>H112</f>
        <v>25433.460999999999</v>
      </c>
    </row>
    <row r="112" spans="1:8" ht="60">
      <c r="A112" s="6" t="s">
        <v>401</v>
      </c>
      <c r="B112" s="6" t="s">
        <v>447</v>
      </c>
      <c r="C112" s="7" t="s">
        <v>160</v>
      </c>
      <c r="D112" s="6"/>
      <c r="E112" s="5" t="s">
        <v>161</v>
      </c>
      <c r="F112" s="21">
        <f>F113+F116</f>
        <v>25433.460999999999</v>
      </c>
      <c r="G112" s="21">
        <f>G113+G116</f>
        <v>25433.460999999999</v>
      </c>
      <c r="H112" s="21">
        <f>H113+H116</f>
        <v>25433.460999999999</v>
      </c>
    </row>
    <row r="113" spans="1:8" ht="60">
      <c r="A113" s="6" t="s">
        <v>401</v>
      </c>
      <c r="B113" s="6" t="s">
        <v>447</v>
      </c>
      <c r="C113" s="7" t="s">
        <v>162</v>
      </c>
      <c r="D113" s="6"/>
      <c r="E113" s="5" t="s">
        <v>478</v>
      </c>
      <c r="F113" s="21">
        <f>F114+F115</f>
        <v>12840.517</v>
      </c>
      <c r="G113" s="21">
        <f>G114+G115</f>
        <v>12840.517</v>
      </c>
      <c r="H113" s="21">
        <f>H114+H115</f>
        <v>12840.517</v>
      </c>
    </row>
    <row r="114" spans="1:8" ht="96">
      <c r="A114" s="6" t="s">
        <v>401</v>
      </c>
      <c r="B114" s="6" t="s">
        <v>447</v>
      </c>
      <c r="C114" s="7" t="s">
        <v>162</v>
      </c>
      <c r="D114" s="23" t="s">
        <v>414</v>
      </c>
      <c r="E114" s="24" t="s">
        <v>415</v>
      </c>
      <c r="F114" s="21">
        <v>12496.656999999999</v>
      </c>
      <c r="G114" s="21">
        <v>12496.656999999999</v>
      </c>
      <c r="H114" s="21">
        <v>12496.656999999999</v>
      </c>
    </row>
    <row r="115" spans="1:8" ht="36">
      <c r="A115" s="6" t="s">
        <v>401</v>
      </c>
      <c r="B115" s="6" t="s">
        <v>447</v>
      </c>
      <c r="C115" s="7" t="s">
        <v>162</v>
      </c>
      <c r="D115" s="23" t="s">
        <v>422</v>
      </c>
      <c r="E115" s="24" t="s">
        <v>423</v>
      </c>
      <c r="F115" s="21">
        <v>343.86</v>
      </c>
      <c r="G115" s="21">
        <v>343.86</v>
      </c>
      <c r="H115" s="21">
        <v>343.86</v>
      </c>
    </row>
    <row r="116" spans="1:8" ht="60">
      <c r="A116" s="6" t="s">
        <v>401</v>
      </c>
      <c r="B116" s="6" t="s">
        <v>447</v>
      </c>
      <c r="C116" s="7" t="s">
        <v>163</v>
      </c>
      <c r="D116" s="25"/>
      <c r="E116" s="26" t="s">
        <v>430</v>
      </c>
      <c r="F116" s="21">
        <f>F117</f>
        <v>12592.944</v>
      </c>
      <c r="G116" s="21">
        <f>G117</f>
        <v>12592.944</v>
      </c>
      <c r="H116" s="21">
        <f>H117</f>
        <v>12592.944</v>
      </c>
    </row>
    <row r="117" spans="1:8" ht="96">
      <c r="A117" s="6" t="s">
        <v>401</v>
      </c>
      <c r="B117" s="6" t="s">
        <v>447</v>
      </c>
      <c r="C117" s="7" t="s">
        <v>163</v>
      </c>
      <c r="D117" s="23" t="s">
        <v>414</v>
      </c>
      <c r="E117" s="24" t="s">
        <v>415</v>
      </c>
      <c r="F117" s="21">
        <v>12592.944</v>
      </c>
      <c r="G117" s="21">
        <v>12592.944</v>
      </c>
      <c r="H117" s="21">
        <v>12592.944</v>
      </c>
    </row>
    <row r="118" spans="1:8" ht="48">
      <c r="A118" s="18" t="s">
        <v>401</v>
      </c>
      <c r="B118" s="18" t="s">
        <v>447</v>
      </c>
      <c r="C118" s="38" t="s">
        <v>473</v>
      </c>
      <c r="D118" s="18"/>
      <c r="E118" s="39" t="s">
        <v>474</v>
      </c>
      <c r="F118" s="20">
        <f t="shared" ref="F118:H119" si="12">F119</f>
        <v>19893.911</v>
      </c>
      <c r="G118" s="20">
        <f t="shared" si="12"/>
        <v>19893.911</v>
      </c>
      <c r="H118" s="20">
        <f t="shared" si="12"/>
        <v>19893.911</v>
      </c>
    </row>
    <row r="119" spans="1:8">
      <c r="A119" s="6" t="s">
        <v>401</v>
      </c>
      <c r="B119" s="6" t="s">
        <v>447</v>
      </c>
      <c r="C119" s="40" t="s">
        <v>475</v>
      </c>
      <c r="D119" s="41"/>
      <c r="E119" s="31" t="s">
        <v>409</v>
      </c>
      <c r="F119" s="42">
        <f t="shared" si="12"/>
        <v>19893.911</v>
      </c>
      <c r="G119" s="42">
        <f t="shared" si="12"/>
        <v>19893.911</v>
      </c>
      <c r="H119" s="42">
        <f t="shared" si="12"/>
        <v>19893.911</v>
      </c>
    </row>
    <row r="120" spans="1:8" ht="36">
      <c r="A120" s="6" t="s">
        <v>401</v>
      </c>
      <c r="B120" s="6" t="s">
        <v>447</v>
      </c>
      <c r="C120" s="40" t="s">
        <v>476</v>
      </c>
      <c r="D120" s="41"/>
      <c r="E120" s="31" t="s">
        <v>411</v>
      </c>
      <c r="F120" s="42">
        <f>F121+F124</f>
        <v>19893.911</v>
      </c>
      <c r="G120" s="42">
        <f>G121+G124</f>
        <v>19893.911</v>
      </c>
      <c r="H120" s="42">
        <f>H121+H124</f>
        <v>19893.911</v>
      </c>
    </row>
    <row r="121" spans="1:8" ht="60">
      <c r="A121" s="6" t="s">
        <v>401</v>
      </c>
      <c r="B121" s="6" t="s">
        <v>447</v>
      </c>
      <c r="C121" s="40" t="s">
        <v>477</v>
      </c>
      <c r="D121" s="6"/>
      <c r="E121" s="190" t="s">
        <v>478</v>
      </c>
      <c r="F121" s="21">
        <f>F122+F123</f>
        <v>12144.406999999999</v>
      </c>
      <c r="G121" s="21">
        <f>G122+G123</f>
        <v>12144.406999999999</v>
      </c>
      <c r="H121" s="21">
        <f>H122+H123</f>
        <v>12144.406999999999</v>
      </c>
    </row>
    <row r="122" spans="1:8" ht="96">
      <c r="A122" s="6" t="s">
        <v>401</v>
      </c>
      <c r="B122" s="6" t="s">
        <v>447</v>
      </c>
      <c r="C122" s="40" t="s">
        <v>477</v>
      </c>
      <c r="D122" s="23" t="s">
        <v>414</v>
      </c>
      <c r="E122" s="24" t="s">
        <v>415</v>
      </c>
      <c r="F122" s="21">
        <v>12029.043</v>
      </c>
      <c r="G122" s="21">
        <v>12029.043</v>
      </c>
      <c r="H122" s="21">
        <v>12029.043</v>
      </c>
    </row>
    <row r="123" spans="1:8" ht="36">
      <c r="A123" s="6" t="s">
        <v>401</v>
      </c>
      <c r="B123" s="6" t="s">
        <v>447</v>
      </c>
      <c r="C123" s="40" t="s">
        <v>477</v>
      </c>
      <c r="D123" s="23" t="s">
        <v>422</v>
      </c>
      <c r="E123" s="24" t="s">
        <v>423</v>
      </c>
      <c r="F123" s="21">
        <v>115.364</v>
      </c>
      <c r="G123" s="21">
        <v>115.364</v>
      </c>
      <c r="H123" s="21">
        <v>115.364</v>
      </c>
    </row>
    <row r="124" spans="1:8" ht="60">
      <c r="A124" s="6" t="s">
        <v>401</v>
      </c>
      <c r="B124" s="6" t="s">
        <v>447</v>
      </c>
      <c r="C124" s="7" t="s">
        <v>479</v>
      </c>
      <c r="D124" s="25"/>
      <c r="E124" s="26" t="s">
        <v>430</v>
      </c>
      <c r="F124" s="21">
        <f>F125</f>
        <v>7749.5039999999999</v>
      </c>
      <c r="G124" s="21">
        <f>G125</f>
        <v>7749.5039999999999</v>
      </c>
      <c r="H124" s="21">
        <f>H125</f>
        <v>7749.5039999999999</v>
      </c>
    </row>
    <row r="125" spans="1:8" ht="96">
      <c r="A125" s="6" t="s">
        <v>401</v>
      </c>
      <c r="B125" s="6" t="s">
        <v>447</v>
      </c>
      <c r="C125" s="7" t="s">
        <v>479</v>
      </c>
      <c r="D125" s="23" t="s">
        <v>414</v>
      </c>
      <c r="E125" s="24" t="s">
        <v>415</v>
      </c>
      <c r="F125" s="21">
        <v>7749.5039999999999</v>
      </c>
      <c r="G125" s="21">
        <v>7749.5039999999999</v>
      </c>
      <c r="H125" s="21">
        <v>7749.5039999999999</v>
      </c>
    </row>
    <row r="126" spans="1:8" ht="24">
      <c r="A126" s="5" t="s">
        <v>401</v>
      </c>
      <c r="B126" s="5" t="s">
        <v>447</v>
      </c>
      <c r="C126" s="7" t="s">
        <v>416</v>
      </c>
      <c r="D126" s="6"/>
      <c r="E126" s="5" t="s">
        <v>417</v>
      </c>
      <c r="F126" s="21">
        <f>F127+F131</f>
        <v>65.099999999999994</v>
      </c>
      <c r="G126" s="21">
        <f t="shared" ref="G126:H128" si="13">G127</f>
        <v>9500</v>
      </c>
      <c r="H126" s="21">
        <f t="shared" si="13"/>
        <v>9500</v>
      </c>
    </row>
    <row r="127" spans="1:8" ht="72">
      <c r="A127" s="5" t="s">
        <v>401</v>
      </c>
      <c r="B127" s="5" t="s">
        <v>447</v>
      </c>
      <c r="C127" s="7" t="s">
        <v>325</v>
      </c>
      <c r="D127" s="25"/>
      <c r="E127" s="26" t="s">
        <v>327</v>
      </c>
      <c r="F127" s="21">
        <f>F128</f>
        <v>0</v>
      </c>
      <c r="G127" s="21">
        <f t="shared" si="13"/>
        <v>9500</v>
      </c>
      <c r="H127" s="21">
        <f t="shared" si="13"/>
        <v>9500</v>
      </c>
    </row>
    <row r="128" spans="1:8" ht="48">
      <c r="A128" s="5" t="s">
        <v>401</v>
      </c>
      <c r="B128" s="5" t="s">
        <v>447</v>
      </c>
      <c r="C128" s="7" t="s">
        <v>326</v>
      </c>
      <c r="D128" s="25"/>
      <c r="E128" s="26" t="s">
        <v>324</v>
      </c>
      <c r="F128" s="21">
        <f>F129</f>
        <v>0</v>
      </c>
      <c r="G128" s="21">
        <f t="shared" si="13"/>
        <v>9500</v>
      </c>
      <c r="H128" s="21">
        <f t="shared" si="13"/>
        <v>9500</v>
      </c>
    </row>
    <row r="129" spans="1:8" ht="36">
      <c r="A129" s="5" t="s">
        <v>401</v>
      </c>
      <c r="B129" s="5" t="s">
        <v>447</v>
      </c>
      <c r="C129" s="7" t="s">
        <v>326</v>
      </c>
      <c r="D129" s="23" t="s">
        <v>422</v>
      </c>
      <c r="E129" s="24" t="s">
        <v>423</v>
      </c>
      <c r="F129" s="21">
        <v>0</v>
      </c>
      <c r="G129" s="21">
        <v>9500</v>
      </c>
      <c r="H129" s="21">
        <v>9500</v>
      </c>
    </row>
    <row r="130" spans="1:8" ht="48">
      <c r="A130" s="6" t="s">
        <v>401</v>
      </c>
      <c r="B130" s="6" t="s">
        <v>447</v>
      </c>
      <c r="C130" s="7" t="s">
        <v>418</v>
      </c>
      <c r="D130" s="6"/>
      <c r="E130" s="5" t="s">
        <v>419</v>
      </c>
      <c r="F130" s="21">
        <f t="shared" ref="F130:H131" si="14">F131</f>
        <v>65.099999999999994</v>
      </c>
      <c r="G130" s="21">
        <f t="shared" si="14"/>
        <v>0</v>
      </c>
      <c r="H130" s="21">
        <f t="shared" si="14"/>
        <v>0</v>
      </c>
    </row>
    <row r="131" spans="1:8" ht="24">
      <c r="A131" s="6" t="s">
        <v>401</v>
      </c>
      <c r="B131" s="6" t="s">
        <v>447</v>
      </c>
      <c r="C131" s="7" t="s">
        <v>747</v>
      </c>
      <c r="D131" s="25"/>
      <c r="E131" s="26" t="s">
        <v>748</v>
      </c>
      <c r="F131" s="21">
        <f t="shared" si="14"/>
        <v>65.099999999999994</v>
      </c>
      <c r="G131" s="21">
        <f t="shared" si="14"/>
        <v>0</v>
      </c>
      <c r="H131" s="21">
        <f t="shared" si="14"/>
        <v>0</v>
      </c>
    </row>
    <row r="132" spans="1:8" ht="96">
      <c r="A132" s="6" t="s">
        <v>401</v>
      </c>
      <c r="B132" s="6" t="s">
        <v>447</v>
      </c>
      <c r="C132" s="7" t="s">
        <v>747</v>
      </c>
      <c r="D132" s="23" t="s">
        <v>414</v>
      </c>
      <c r="E132" s="24" t="s">
        <v>415</v>
      </c>
      <c r="F132" s="21">
        <v>65.099999999999994</v>
      </c>
      <c r="G132" s="21">
        <v>0</v>
      </c>
      <c r="H132" s="21">
        <v>0</v>
      </c>
    </row>
    <row r="133" spans="1:8">
      <c r="A133" s="44" t="s">
        <v>404</v>
      </c>
      <c r="B133" s="44" t="s">
        <v>402</v>
      </c>
      <c r="C133" s="44"/>
      <c r="D133" s="45"/>
      <c r="E133" s="46" t="s">
        <v>480</v>
      </c>
      <c r="F133" s="12">
        <f>F134</f>
        <v>3716.9</v>
      </c>
      <c r="G133" s="12">
        <f t="shared" ref="G133:H137" si="15">G134</f>
        <v>4052.4</v>
      </c>
      <c r="H133" s="12">
        <f t="shared" si="15"/>
        <v>4192.9000000000005</v>
      </c>
    </row>
    <row r="134" spans="1:8" ht="24">
      <c r="A134" s="14" t="s">
        <v>404</v>
      </c>
      <c r="B134" s="14" t="s">
        <v>420</v>
      </c>
      <c r="C134" s="14"/>
      <c r="D134" s="29"/>
      <c r="E134" s="47" t="s">
        <v>481</v>
      </c>
      <c r="F134" s="17">
        <f>F135</f>
        <v>3716.9</v>
      </c>
      <c r="G134" s="17">
        <f t="shared" si="15"/>
        <v>4052.4</v>
      </c>
      <c r="H134" s="17">
        <f t="shared" si="15"/>
        <v>4192.9000000000005</v>
      </c>
    </row>
    <row r="135" spans="1:8" ht="48">
      <c r="A135" s="15" t="s">
        <v>404</v>
      </c>
      <c r="B135" s="15" t="s">
        <v>420</v>
      </c>
      <c r="C135" s="15" t="s">
        <v>406</v>
      </c>
      <c r="D135" s="18"/>
      <c r="E135" s="19" t="s">
        <v>407</v>
      </c>
      <c r="F135" s="20">
        <f>F136</f>
        <v>3716.9</v>
      </c>
      <c r="G135" s="20">
        <f t="shared" si="15"/>
        <v>4052.4</v>
      </c>
      <c r="H135" s="20">
        <f t="shared" si="15"/>
        <v>4192.9000000000005</v>
      </c>
    </row>
    <row r="136" spans="1:8" ht="36">
      <c r="A136" s="7" t="s">
        <v>404</v>
      </c>
      <c r="B136" s="7" t="s">
        <v>420</v>
      </c>
      <c r="C136" s="7" t="s">
        <v>433</v>
      </c>
      <c r="D136" s="6"/>
      <c r="E136" s="5" t="s">
        <v>434</v>
      </c>
      <c r="F136" s="21">
        <f>F137</f>
        <v>3716.9</v>
      </c>
      <c r="G136" s="21">
        <f t="shared" si="15"/>
        <v>4052.4</v>
      </c>
      <c r="H136" s="21">
        <f t="shared" si="15"/>
        <v>4192.9000000000005</v>
      </c>
    </row>
    <row r="137" spans="1:8" ht="48">
      <c r="A137" s="7" t="s">
        <v>404</v>
      </c>
      <c r="B137" s="7" t="s">
        <v>420</v>
      </c>
      <c r="C137" s="7" t="s">
        <v>435</v>
      </c>
      <c r="D137" s="7"/>
      <c r="E137" s="5" t="s">
        <v>436</v>
      </c>
      <c r="F137" s="21">
        <f>F138</f>
        <v>3716.9</v>
      </c>
      <c r="G137" s="21">
        <f t="shared" si="15"/>
        <v>4052.4</v>
      </c>
      <c r="H137" s="21">
        <f t="shared" si="15"/>
        <v>4192.9000000000005</v>
      </c>
    </row>
    <row r="138" spans="1:8" ht="72">
      <c r="A138" s="7" t="s">
        <v>404</v>
      </c>
      <c r="B138" s="7" t="s">
        <v>420</v>
      </c>
      <c r="C138" s="7" t="s">
        <v>482</v>
      </c>
      <c r="D138" s="25"/>
      <c r="E138" s="26" t="s">
        <v>483</v>
      </c>
      <c r="F138" s="21">
        <f>F139+F140</f>
        <v>3716.9</v>
      </c>
      <c r="G138" s="21">
        <f>G139+G140</f>
        <v>4052.4</v>
      </c>
      <c r="H138" s="21">
        <f>H139+H140</f>
        <v>4192.9000000000005</v>
      </c>
    </row>
    <row r="139" spans="1:8" ht="96">
      <c r="A139" s="7" t="s">
        <v>404</v>
      </c>
      <c r="B139" s="7" t="s">
        <v>420</v>
      </c>
      <c r="C139" s="7" t="s">
        <v>482</v>
      </c>
      <c r="D139" s="23" t="s">
        <v>414</v>
      </c>
      <c r="E139" s="24" t="s">
        <v>415</v>
      </c>
      <c r="F139" s="21">
        <v>3217.828</v>
      </c>
      <c r="G139" s="21">
        <v>3553.3560000000002</v>
      </c>
      <c r="H139" s="21">
        <v>3693.8580000000002</v>
      </c>
    </row>
    <row r="140" spans="1:8" ht="36">
      <c r="A140" s="7" t="s">
        <v>404</v>
      </c>
      <c r="B140" s="7" t="s">
        <v>420</v>
      </c>
      <c r="C140" s="7" t="s">
        <v>482</v>
      </c>
      <c r="D140" s="23" t="s">
        <v>422</v>
      </c>
      <c r="E140" s="24" t="s">
        <v>423</v>
      </c>
      <c r="F140" s="21">
        <v>499.072</v>
      </c>
      <c r="G140" s="21">
        <v>499.04399999999998</v>
      </c>
      <c r="H140" s="21">
        <v>499.04199999999997</v>
      </c>
    </row>
    <row r="141" spans="1:8" ht="36">
      <c r="A141" s="44" t="s">
        <v>420</v>
      </c>
      <c r="B141" s="44" t="s">
        <v>402</v>
      </c>
      <c r="C141" s="44"/>
      <c r="D141" s="44"/>
      <c r="E141" s="11" t="s">
        <v>484</v>
      </c>
      <c r="F141" s="12">
        <f>F148+F142</f>
        <v>21977.839</v>
      </c>
      <c r="G141" s="12">
        <f>G148+G142</f>
        <v>19489.167000000001</v>
      </c>
      <c r="H141" s="12">
        <f>H148+H142</f>
        <v>19489.167000000001</v>
      </c>
    </row>
    <row r="142" spans="1:8">
      <c r="A142" s="14" t="s">
        <v>420</v>
      </c>
      <c r="B142" s="14" t="s">
        <v>425</v>
      </c>
      <c r="C142" s="14"/>
      <c r="D142" s="27"/>
      <c r="E142" s="16" t="s">
        <v>485</v>
      </c>
      <c r="F142" s="17">
        <f>F143</f>
        <v>3267.3</v>
      </c>
      <c r="G142" s="17">
        <f t="shared" ref="G142:H146" si="16">G143</f>
        <v>3267.3</v>
      </c>
      <c r="H142" s="17">
        <f t="shared" si="16"/>
        <v>3267.3</v>
      </c>
    </row>
    <row r="143" spans="1:8" ht="48">
      <c r="A143" s="7" t="s">
        <v>420</v>
      </c>
      <c r="B143" s="7" t="s">
        <v>425</v>
      </c>
      <c r="C143" s="15" t="s">
        <v>406</v>
      </c>
      <c r="D143" s="18"/>
      <c r="E143" s="19" t="s">
        <v>407</v>
      </c>
      <c r="F143" s="20">
        <f>F144</f>
        <v>3267.3</v>
      </c>
      <c r="G143" s="20">
        <f t="shared" si="16"/>
        <v>3267.3</v>
      </c>
      <c r="H143" s="20">
        <f t="shared" si="16"/>
        <v>3267.3</v>
      </c>
    </row>
    <row r="144" spans="1:8" ht="36">
      <c r="A144" s="7" t="s">
        <v>420</v>
      </c>
      <c r="B144" s="7" t="s">
        <v>425</v>
      </c>
      <c r="C144" s="7" t="s">
        <v>433</v>
      </c>
      <c r="D144" s="6"/>
      <c r="E144" s="5" t="s">
        <v>434</v>
      </c>
      <c r="F144" s="21">
        <f>F145</f>
        <v>3267.3</v>
      </c>
      <c r="G144" s="21">
        <f t="shared" si="16"/>
        <v>3267.3</v>
      </c>
      <c r="H144" s="21">
        <f t="shared" si="16"/>
        <v>3267.3</v>
      </c>
    </row>
    <row r="145" spans="1:8" ht="48">
      <c r="A145" s="7" t="s">
        <v>420</v>
      </c>
      <c r="B145" s="7" t="s">
        <v>425</v>
      </c>
      <c r="C145" s="7" t="s">
        <v>435</v>
      </c>
      <c r="D145" s="7"/>
      <c r="E145" s="5" t="s">
        <v>436</v>
      </c>
      <c r="F145" s="21">
        <f>F146</f>
        <v>3267.3</v>
      </c>
      <c r="G145" s="21">
        <f t="shared" si="16"/>
        <v>3267.3</v>
      </c>
      <c r="H145" s="21">
        <f t="shared" si="16"/>
        <v>3267.3</v>
      </c>
    </row>
    <row r="146" spans="1:8" ht="72">
      <c r="A146" s="7" t="s">
        <v>420</v>
      </c>
      <c r="B146" s="7" t="s">
        <v>425</v>
      </c>
      <c r="C146" s="7" t="s">
        <v>486</v>
      </c>
      <c r="D146" s="7"/>
      <c r="E146" s="31" t="s">
        <v>487</v>
      </c>
      <c r="F146" s="21">
        <f>F147</f>
        <v>3267.3</v>
      </c>
      <c r="G146" s="21">
        <f t="shared" si="16"/>
        <v>3267.3</v>
      </c>
      <c r="H146" s="21">
        <f t="shared" si="16"/>
        <v>3267.3</v>
      </c>
    </row>
    <row r="147" spans="1:8" ht="96">
      <c r="A147" s="7" t="s">
        <v>420</v>
      </c>
      <c r="B147" s="7" t="s">
        <v>425</v>
      </c>
      <c r="C147" s="7" t="s">
        <v>486</v>
      </c>
      <c r="D147" s="23" t="s">
        <v>414</v>
      </c>
      <c r="E147" s="24" t="s">
        <v>415</v>
      </c>
      <c r="F147" s="21">
        <v>3267.3</v>
      </c>
      <c r="G147" s="21">
        <v>3267.3</v>
      </c>
      <c r="H147" s="21">
        <v>3267.3</v>
      </c>
    </row>
    <row r="148" spans="1:8" ht="60">
      <c r="A148" s="27" t="s">
        <v>420</v>
      </c>
      <c r="B148" s="27">
        <v>10</v>
      </c>
      <c r="C148" s="14"/>
      <c r="D148" s="27"/>
      <c r="E148" s="16" t="s">
        <v>488</v>
      </c>
      <c r="F148" s="17">
        <f t="shared" ref="F148:H149" si="17">F149</f>
        <v>18710.539000000001</v>
      </c>
      <c r="G148" s="17">
        <f t="shared" si="17"/>
        <v>16221.867000000002</v>
      </c>
      <c r="H148" s="17">
        <f t="shared" si="17"/>
        <v>16221.867000000002</v>
      </c>
    </row>
    <row r="149" spans="1:8" ht="60">
      <c r="A149" s="18" t="s">
        <v>420</v>
      </c>
      <c r="B149" s="18">
        <v>10</v>
      </c>
      <c r="C149" s="15" t="s">
        <v>489</v>
      </c>
      <c r="D149" s="18"/>
      <c r="E149" s="19" t="s">
        <v>490</v>
      </c>
      <c r="F149" s="20">
        <f>F150</f>
        <v>18710.539000000001</v>
      </c>
      <c r="G149" s="20">
        <f t="shared" si="17"/>
        <v>16221.867000000002</v>
      </c>
      <c r="H149" s="20">
        <f t="shared" si="17"/>
        <v>16221.867000000002</v>
      </c>
    </row>
    <row r="150" spans="1:8" ht="84">
      <c r="A150" s="6" t="s">
        <v>420</v>
      </c>
      <c r="B150" s="6">
        <v>10</v>
      </c>
      <c r="C150" s="7" t="s">
        <v>491</v>
      </c>
      <c r="D150" s="6"/>
      <c r="E150" s="5" t="s">
        <v>492</v>
      </c>
      <c r="F150" s="21">
        <f>F151+F159</f>
        <v>18710.539000000001</v>
      </c>
      <c r="G150" s="21">
        <f>G151+G159</f>
        <v>16221.867000000002</v>
      </c>
      <c r="H150" s="21">
        <f>H151+H159</f>
        <v>16221.867000000002</v>
      </c>
    </row>
    <row r="151" spans="1:8" ht="60">
      <c r="A151" s="6" t="s">
        <v>420</v>
      </c>
      <c r="B151" s="6">
        <v>10</v>
      </c>
      <c r="C151" s="7" t="s">
        <v>493</v>
      </c>
      <c r="D151" s="6"/>
      <c r="E151" s="5" t="s">
        <v>494</v>
      </c>
      <c r="F151" s="21">
        <f>F152+F154+F157</f>
        <v>11388.304</v>
      </c>
      <c r="G151" s="21">
        <f>G152+G154+G157</f>
        <v>8912.7720000000008</v>
      </c>
      <c r="H151" s="21">
        <f>H152+H154+H157</f>
        <v>8912.7720000000008</v>
      </c>
    </row>
    <row r="152" spans="1:8" ht="84">
      <c r="A152" s="6" t="s">
        <v>420</v>
      </c>
      <c r="B152" s="6">
        <v>10</v>
      </c>
      <c r="C152" s="7" t="s">
        <v>495</v>
      </c>
      <c r="D152" s="6"/>
      <c r="E152" s="5" t="s">
        <v>496</v>
      </c>
      <c r="F152" s="21">
        <f>F153</f>
        <v>500</v>
      </c>
      <c r="G152" s="21">
        <f>G153</f>
        <v>500</v>
      </c>
      <c r="H152" s="21">
        <f>H153</f>
        <v>500</v>
      </c>
    </row>
    <row r="153" spans="1:8" ht="36">
      <c r="A153" s="6" t="s">
        <v>420</v>
      </c>
      <c r="B153" s="6">
        <v>10</v>
      </c>
      <c r="C153" s="7" t="s">
        <v>495</v>
      </c>
      <c r="D153" s="23" t="s">
        <v>422</v>
      </c>
      <c r="E153" s="24" t="s">
        <v>423</v>
      </c>
      <c r="F153" s="21">
        <v>500</v>
      </c>
      <c r="G153" s="21">
        <v>500</v>
      </c>
      <c r="H153" s="21">
        <v>500</v>
      </c>
    </row>
    <row r="154" spans="1:8" ht="60">
      <c r="A154" s="6" t="s">
        <v>420</v>
      </c>
      <c r="B154" s="6">
        <v>10</v>
      </c>
      <c r="C154" s="7" t="s">
        <v>497</v>
      </c>
      <c r="D154" s="6"/>
      <c r="E154" s="5" t="s">
        <v>498</v>
      </c>
      <c r="F154" s="21">
        <f>F155+F156</f>
        <v>10573.710999999999</v>
      </c>
      <c r="G154" s="21">
        <f>G155+G156</f>
        <v>8098.1790000000001</v>
      </c>
      <c r="H154" s="21">
        <f>H155+H156</f>
        <v>8098.1790000000001</v>
      </c>
    </row>
    <row r="155" spans="1:8" ht="36">
      <c r="A155" s="6" t="s">
        <v>420</v>
      </c>
      <c r="B155" s="6">
        <v>10</v>
      </c>
      <c r="C155" s="7" t="s">
        <v>497</v>
      </c>
      <c r="D155" s="23" t="s">
        <v>422</v>
      </c>
      <c r="E155" s="24" t="s">
        <v>423</v>
      </c>
      <c r="F155" s="21">
        <v>9934.4110000000001</v>
      </c>
      <c r="G155" s="21">
        <v>7758.1790000000001</v>
      </c>
      <c r="H155" s="21">
        <v>7758.1790000000001</v>
      </c>
    </row>
    <row r="156" spans="1:8" ht="48">
      <c r="A156" s="6" t="s">
        <v>420</v>
      </c>
      <c r="B156" s="6">
        <v>10</v>
      </c>
      <c r="C156" s="7" t="s">
        <v>497</v>
      </c>
      <c r="D156" s="37" t="s">
        <v>461</v>
      </c>
      <c r="E156" s="24" t="s">
        <v>462</v>
      </c>
      <c r="F156" s="21">
        <v>639.29999999999995</v>
      </c>
      <c r="G156" s="21">
        <v>340</v>
      </c>
      <c r="H156" s="21">
        <v>340</v>
      </c>
    </row>
    <row r="157" spans="1:8" ht="36">
      <c r="A157" s="6" t="s">
        <v>420</v>
      </c>
      <c r="B157" s="6">
        <v>10</v>
      </c>
      <c r="C157" s="7" t="s">
        <v>499</v>
      </c>
      <c r="D157" s="6"/>
      <c r="E157" s="5" t="s">
        <v>500</v>
      </c>
      <c r="F157" s="21">
        <f>F158</f>
        <v>314.59300000000002</v>
      </c>
      <c r="G157" s="21">
        <f>G158</f>
        <v>314.59300000000002</v>
      </c>
      <c r="H157" s="21">
        <f>H158</f>
        <v>314.59300000000002</v>
      </c>
    </row>
    <row r="158" spans="1:8" ht="36">
      <c r="A158" s="6" t="s">
        <v>420</v>
      </c>
      <c r="B158" s="6">
        <v>10</v>
      </c>
      <c r="C158" s="7" t="s">
        <v>499</v>
      </c>
      <c r="D158" s="23" t="s">
        <v>422</v>
      </c>
      <c r="E158" s="24" t="s">
        <v>423</v>
      </c>
      <c r="F158" s="21">
        <v>314.59300000000002</v>
      </c>
      <c r="G158" s="21">
        <v>314.59300000000002</v>
      </c>
      <c r="H158" s="21">
        <v>314.59300000000002</v>
      </c>
    </row>
    <row r="159" spans="1:8" ht="84">
      <c r="A159" s="6" t="s">
        <v>420</v>
      </c>
      <c r="B159" s="6">
        <v>10</v>
      </c>
      <c r="C159" s="7" t="s">
        <v>501</v>
      </c>
      <c r="D159" s="6"/>
      <c r="E159" s="5" t="s">
        <v>502</v>
      </c>
      <c r="F159" s="21">
        <f>F160+F162</f>
        <v>7322.2350000000006</v>
      </c>
      <c r="G159" s="21">
        <f>G160+G162</f>
        <v>7309.0950000000003</v>
      </c>
      <c r="H159" s="21">
        <f>H160+H162</f>
        <v>7309.0950000000003</v>
      </c>
    </row>
    <row r="160" spans="1:8" ht="48">
      <c r="A160" s="6" t="s">
        <v>420</v>
      </c>
      <c r="B160" s="6">
        <v>10</v>
      </c>
      <c r="C160" s="7" t="s">
        <v>503</v>
      </c>
      <c r="D160" s="6"/>
      <c r="E160" s="5" t="s">
        <v>504</v>
      </c>
      <c r="F160" s="21">
        <f>F161</f>
        <v>352.36799999999999</v>
      </c>
      <c r="G160" s="21">
        <f>G161</f>
        <v>339.22800000000001</v>
      </c>
      <c r="H160" s="21">
        <f>H161</f>
        <v>339.22800000000001</v>
      </c>
    </row>
    <row r="161" spans="1:8" ht="36">
      <c r="A161" s="6" t="s">
        <v>420</v>
      </c>
      <c r="B161" s="6">
        <v>10</v>
      </c>
      <c r="C161" s="7" t="s">
        <v>503</v>
      </c>
      <c r="D161" s="23" t="s">
        <v>422</v>
      </c>
      <c r="E161" s="24" t="s">
        <v>423</v>
      </c>
      <c r="F161" s="21">
        <v>352.36799999999999</v>
      </c>
      <c r="G161" s="21">
        <v>339.22800000000001</v>
      </c>
      <c r="H161" s="21">
        <v>339.22800000000001</v>
      </c>
    </row>
    <row r="162" spans="1:8" ht="36">
      <c r="A162" s="6" t="s">
        <v>420</v>
      </c>
      <c r="B162" s="6">
        <v>10</v>
      </c>
      <c r="C162" s="7" t="s">
        <v>505</v>
      </c>
      <c r="D162" s="6"/>
      <c r="E162" s="5" t="s">
        <v>506</v>
      </c>
      <c r="F162" s="21">
        <f>F163</f>
        <v>6969.8670000000002</v>
      </c>
      <c r="G162" s="21">
        <f>G163</f>
        <v>6969.8670000000002</v>
      </c>
      <c r="H162" s="21">
        <f>H163</f>
        <v>6969.8670000000002</v>
      </c>
    </row>
    <row r="163" spans="1:8" ht="96">
      <c r="A163" s="6" t="s">
        <v>420</v>
      </c>
      <c r="B163" s="6">
        <v>10</v>
      </c>
      <c r="C163" s="7" t="s">
        <v>505</v>
      </c>
      <c r="D163" s="23" t="s">
        <v>414</v>
      </c>
      <c r="E163" s="24" t="s">
        <v>415</v>
      </c>
      <c r="F163" s="21">
        <v>6969.8670000000002</v>
      </c>
      <c r="G163" s="21">
        <v>6969.8670000000002</v>
      </c>
      <c r="H163" s="21">
        <v>6969.8670000000002</v>
      </c>
    </row>
    <row r="164" spans="1:8">
      <c r="A164" s="10" t="s">
        <v>425</v>
      </c>
      <c r="B164" s="10" t="s">
        <v>402</v>
      </c>
      <c r="C164" s="44"/>
      <c r="D164" s="6"/>
      <c r="E164" s="11" t="s">
        <v>507</v>
      </c>
      <c r="F164" s="12">
        <f>F165+F175+F215</f>
        <v>378945.16500000004</v>
      </c>
      <c r="G164" s="12">
        <f>G165+G175+G215</f>
        <v>285009.63599999994</v>
      </c>
      <c r="H164" s="12">
        <f>H165+H175+H215</f>
        <v>292581.01199999999</v>
      </c>
    </row>
    <row r="165" spans="1:8">
      <c r="A165" s="27" t="s">
        <v>425</v>
      </c>
      <c r="B165" s="27" t="s">
        <v>508</v>
      </c>
      <c r="C165" s="14"/>
      <c r="D165" s="27"/>
      <c r="E165" s="16" t="s">
        <v>509</v>
      </c>
      <c r="F165" s="17">
        <f t="shared" ref="F165:H167" si="18">F166</f>
        <v>5779.9610000000002</v>
      </c>
      <c r="G165" s="17">
        <f t="shared" si="18"/>
        <v>5822.5609999999997</v>
      </c>
      <c r="H165" s="17">
        <f t="shared" si="18"/>
        <v>5755.2609999999995</v>
      </c>
    </row>
    <row r="166" spans="1:8" ht="60">
      <c r="A166" s="18" t="s">
        <v>425</v>
      </c>
      <c r="B166" s="18" t="s">
        <v>508</v>
      </c>
      <c r="C166" s="15" t="s">
        <v>510</v>
      </c>
      <c r="D166" s="18"/>
      <c r="E166" s="19" t="s">
        <v>511</v>
      </c>
      <c r="F166" s="20">
        <f t="shared" si="18"/>
        <v>5779.9610000000002</v>
      </c>
      <c r="G166" s="20">
        <f t="shared" si="18"/>
        <v>5822.5609999999997</v>
      </c>
      <c r="H166" s="20">
        <f t="shared" si="18"/>
        <v>5755.2609999999995</v>
      </c>
    </row>
    <row r="167" spans="1:8" ht="60">
      <c r="A167" s="6" t="s">
        <v>425</v>
      </c>
      <c r="B167" s="6" t="s">
        <v>508</v>
      </c>
      <c r="C167" s="7" t="s">
        <v>512</v>
      </c>
      <c r="D167" s="6"/>
      <c r="E167" s="5" t="s">
        <v>513</v>
      </c>
      <c r="F167" s="21">
        <f>F168</f>
        <v>5779.9610000000002</v>
      </c>
      <c r="G167" s="21">
        <f t="shared" si="18"/>
        <v>5822.5609999999997</v>
      </c>
      <c r="H167" s="21">
        <f t="shared" si="18"/>
        <v>5755.2609999999995</v>
      </c>
    </row>
    <row r="168" spans="1:8" ht="48">
      <c r="A168" s="6" t="s">
        <v>425</v>
      </c>
      <c r="B168" s="6" t="s">
        <v>508</v>
      </c>
      <c r="C168" s="7" t="s">
        <v>514</v>
      </c>
      <c r="D168" s="6"/>
      <c r="E168" s="5" t="s">
        <v>515</v>
      </c>
      <c r="F168" s="21">
        <f>F171+F169+F173</f>
        <v>5779.9610000000002</v>
      </c>
      <c r="G168" s="21">
        <f>G171+G169+G173</f>
        <v>5822.5609999999997</v>
      </c>
      <c r="H168" s="21">
        <f>H171+H169+H173</f>
        <v>5755.2609999999995</v>
      </c>
    </row>
    <row r="169" spans="1:8" ht="60">
      <c r="A169" s="6" t="s">
        <v>425</v>
      </c>
      <c r="B169" s="6" t="s">
        <v>508</v>
      </c>
      <c r="C169" s="7" t="s">
        <v>516</v>
      </c>
      <c r="D169" s="6"/>
      <c r="E169" s="5" t="s">
        <v>517</v>
      </c>
      <c r="F169" s="21">
        <f>F170</f>
        <v>990.1</v>
      </c>
      <c r="G169" s="21">
        <f>G170</f>
        <v>1032.7</v>
      </c>
      <c r="H169" s="21">
        <f>H170</f>
        <v>965.4</v>
      </c>
    </row>
    <row r="170" spans="1:8" ht="36">
      <c r="A170" s="6" t="s">
        <v>425</v>
      </c>
      <c r="B170" s="6" t="s">
        <v>508</v>
      </c>
      <c r="C170" s="7" t="s">
        <v>516</v>
      </c>
      <c r="D170" s="23" t="s">
        <v>422</v>
      </c>
      <c r="E170" s="24" t="s">
        <v>423</v>
      </c>
      <c r="F170" s="21">
        <v>990.1</v>
      </c>
      <c r="G170" s="21">
        <v>1032.7</v>
      </c>
      <c r="H170" s="21">
        <v>965.4</v>
      </c>
    </row>
    <row r="171" spans="1:8" ht="72">
      <c r="A171" s="6" t="s">
        <v>425</v>
      </c>
      <c r="B171" s="6" t="s">
        <v>508</v>
      </c>
      <c r="C171" s="7" t="s">
        <v>518</v>
      </c>
      <c r="D171" s="6"/>
      <c r="E171" s="5" t="s">
        <v>519</v>
      </c>
      <c r="F171" s="21">
        <f t="shared" ref="F171:H173" si="19">F172</f>
        <v>330.03300000000002</v>
      </c>
      <c r="G171" s="21">
        <f t="shared" si="19"/>
        <v>344.233</v>
      </c>
      <c r="H171" s="21">
        <f t="shared" si="19"/>
        <v>321.8</v>
      </c>
    </row>
    <row r="172" spans="1:8" ht="36">
      <c r="A172" s="6" t="s">
        <v>425</v>
      </c>
      <c r="B172" s="6" t="s">
        <v>508</v>
      </c>
      <c r="C172" s="7" t="s">
        <v>518</v>
      </c>
      <c r="D172" s="23" t="s">
        <v>422</v>
      </c>
      <c r="E172" s="24" t="s">
        <v>423</v>
      </c>
      <c r="F172" s="21">
        <v>330.03300000000002</v>
      </c>
      <c r="G172" s="21">
        <v>344.233</v>
      </c>
      <c r="H172" s="21">
        <v>321.8</v>
      </c>
    </row>
    <row r="173" spans="1:8" ht="60">
      <c r="A173" s="6" t="s">
        <v>425</v>
      </c>
      <c r="B173" s="6" t="s">
        <v>508</v>
      </c>
      <c r="C173" s="7" t="s">
        <v>520</v>
      </c>
      <c r="D173" s="6"/>
      <c r="E173" s="5" t="s">
        <v>521</v>
      </c>
      <c r="F173" s="21">
        <f t="shared" si="19"/>
        <v>4459.8280000000004</v>
      </c>
      <c r="G173" s="21">
        <f t="shared" si="19"/>
        <v>4445.6279999999997</v>
      </c>
      <c r="H173" s="21">
        <f t="shared" si="19"/>
        <v>4468.0609999999997</v>
      </c>
    </row>
    <row r="174" spans="1:8" ht="36">
      <c r="A174" s="6" t="s">
        <v>425</v>
      </c>
      <c r="B174" s="6" t="s">
        <v>508</v>
      </c>
      <c r="C174" s="7" t="s">
        <v>520</v>
      </c>
      <c r="D174" s="23" t="s">
        <v>422</v>
      </c>
      <c r="E174" s="24" t="s">
        <v>423</v>
      </c>
      <c r="F174" s="21">
        <v>4459.8280000000004</v>
      </c>
      <c r="G174" s="21">
        <v>4445.6279999999997</v>
      </c>
      <c r="H174" s="21">
        <v>4468.0609999999997</v>
      </c>
    </row>
    <row r="175" spans="1:8" ht="24">
      <c r="A175" s="27" t="s">
        <v>425</v>
      </c>
      <c r="B175" s="27" t="s">
        <v>522</v>
      </c>
      <c r="C175" s="14"/>
      <c r="D175" s="27"/>
      <c r="E175" s="16" t="s">
        <v>523</v>
      </c>
      <c r="F175" s="17">
        <f>F176</f>
        <v>371194.54500000004</v>
      </c>
      <c r="G175" s="17">
        <f t="shared" ref="G175:H175" si="20">G176</f>
        <v>276549.10599999997</v>
      </c>
      <c r="H175" s="17">
        <f t="shared" si="20"/>
        <v>284187.78200000001</v>
      </c>
    </row>
    <row r="176" spans="1:8" ht="60">
      <c r="A176" s="18" t="s">
        <v>425</v>
      </c>
      <c r="B176" s="18" t="s">
        <v>522</v>
      </c>
      <c r="C176" s="15" t="s">
        <v>510</v>
      </c>
      <c r="D176" s="18"/>
      <c r="E176" s="19" t="s">
        <v>511</v>
      </c>
      <c r="F176" s="20">
        <f>F177</f>
        <v>371194.54500000004</v>
      </c>
      <c r="G176" s="20">
        <f>G177</f>
        <v>276549.10599999997</v>
      </c>
      <c r="H176" s="20">
        <f>H177</f>
        <v>284187.78200000001</v>
      </c>
    </row>
    <row r="177" spans="1:8" ht="60">
      <c r="A177" s="6" t="s">
        <v>425</v>
      </c>
      <c r="B177" s="6" t="s">
        <v>522</v>
      </c>
      <c r="C177" s="7" t="s">
        <v>512</v>
      </c>
      <c r="D177" s="6"/>
      <c r="E177" s="5" t="s">
        <v>524</v>
      </c>
      <c r="F177" s="21">
        <f>F178+F188+F195+F202+F209+F212</f>
        <v>371194.54500000004</v>
      </c>
      <c r="G177" s="21">
        <f>G178+G188+G195+G202+G209+G212</f>
        <v>276549.10599999997</v>
      </c>
      <c r="H177" s="21">
        <f>H178+H188+H195+H202+H209+H212</f>
        <v>284187.78200000001</v>
      </c>
    </row>
    <row r="178" spans="1:8" ht="48">
      <c r="A178" s="6" t="s">
        <v>425</v>
      </c>
      <c r="B178" s="6" t="s">
        <v>522</v>
      </c>
      <c r="C178" s="7" t="s">
        <v>525</v>
      </c>
      <c r="D178" s="6"/>
      <c r="E178" s="5" t="s">
        <v>526</v>
      </c>
      <c r="F178" s="21">
        <f>F179+F181+F184+F186</f>
        <v>158822.005</v>
      </c>
      <c r="G178" s="21">
        <f>G179+G181+G184+G186</f>
        <v>94376.40400000001</v>
      </c>
      <c r="H178" s="21">
        <f>H179+H181+H184+H186</f>
        <v>94950.161999999997</v>
      </c>
    </row>
    <row r="179" spans="1:8" ht="96">
      <c r="A179" s="6" t="s">
        <v>425</v>
      </c>
      <c r="B179" s="6" t="s">
        <v>522</v>
      </c>
      <c r="C179" s="34" t="s">
        <v>339</v>
      </c>
      <c r="D179" s="35"/>
      <c r="E179" s="35" t="s">
        <v>527</v>
      </c>
      <c r="F179" s="21">
        <f>F180</f>
        <v>14532.3</v>
      </c>
      <c r="G179" s="21">
        <f>G180</f>
        <v>15099.1</v>
      </c>
      <c r="H179" s="21">
        <f>H180</f>
        <v>15672.9</v>
      </c>
    </row>
    <row r="180" spans="1:8" ht="36">
      <c r="A180" s="6" t="s">
        <v>425</v>
      </c>
      <c r="B180" s="6" t="s">
        <v>522</v>
      </c>
      <c r="C180" s="34" t="s">
        <v>339</v>
      </c>
      <c r="D180" s="23" t="s">
        <v>422</v>
      </c>
      <c r="E180" s="24" t="s">
        <v>423</v>
      </c>
      <c r="F180" s="21">
        <v>14532.3</v>
      </c>
      <c r="G180" s="21">
        <v>15099.1</v>
      </c>
      <c r="H180" s="21">
        <v>15672.9</v>
      </c>
    </row>
    <row r="181" spans="1:8" ht="72">
      <c r="A181" s="6" t="s">
        <v>425</v>
      </c>
      <c r="B181" s="6" t="s">
        <v>522</v>
      </c>
      <c r="C181" s="34" t="s">
        <v>340</v>
      </c>
      <c r="D181" s="6"/>
      <c r="E181" s="5" t="s">
        <v>528</v>
      </c>
      <c r="F181" s="21">
        <f>F182+F183</f>
        <v>128450.49100000001</v>
      </c>
      <c r="G181" s="21">
        <f>G182+G183</f>
        <v>79277.304000000004</v>
      </c>
      <c r="H181" s="21">
        <f>H182+H183</f>
        <v>79277.262000000002</v>
      </c>
    </row>
    <row r="182" spans="1:8" ht="36">
      <c r="A182" s="6" t="s">
        <v>425</v>
      </c>
      <c r="B182" s="6" t="s">
        <v>522</v>
      </c>
      <c r="C182" s="34" t="s">
        <v>340</v>
      </c>
      <c r="D182" s="23" t="s">
        <v>422</v>
      </c>
      <c r="E182" s="24" t="s">
        <v>423</v>
      </c>
      <c r="F182" s="21">
        <v>97777.603000000003</v>
      </c>
      <c r="G182" s="21">
        <v>48604.415999999997</v>
      </c>
      <c r="H182" s="21">
        <v>48604.374000000003</v>
      </c>
    </row>
    <row r="183" spans="1:8" ht="48">
      <c r="A183" s="6" t="s">
        <v>425</v>
      </c>
      <c r="B183" s="6" t="s">
        <v>522</v>
      </c>
      <c r="C183" s="34" t="s">
        <v>340</v>
      </c>
      <c r="D183" s="37" t="s">
        <v>461</v>
      </c>
      <c r="E183" s="24" t="s">
        <v>462</v>
      </c>
      <c r="F183" s="21">
        <v>30672.887999999999</v>
      </c>
      <c r="G183" s="21">
        <v>30672.887999999999</v>
      </c>
      <c r="H183" s="21">
        <v>30672.887999999999</v>
      </c>
    </row>
    <row r="184" spans="1:8" ht="60">
      <c r="A184" s="6" t="s">
        <v>425</v>
      </c>
      <c r="B184" s="6" t="s">
        <v>522</v>
      </c>
      <c r="C184" s="28" t="s">
        <v>369</v>
      </c>
      <c r="D184" s="6"/>
      <c r="E184" s="5" t="s">
        <v>529</v>
      </c>
      <c r="F184" s="21">
        <f>F185</f>
        <v>4862.88</v>
      </c>
      <c r="G184" s="21">
        <f>G185</f>
        <v>0</v>
      </c>
      <c r="H184" s="21">
        <f>H185</f>
        <v>0</v>
      </c>
    </row>
    <row r="185" spans="1:8" ht="36">
      <c r="A185" s="6" t="s">
        <v>425</v>
      </c>
      <c r="B185" s="6" t="s">
        <v>522</v>
      </c>
      <c r="C185" s="28" t="s">
        <v>369</v>
      </c>
      <c r="D185" s="23" t="s">
        <v>422</v>
      </c>
      <c r="E185" s="24" t="s">
        <v>423</v>
      </c>
      <c r="F185" s="21">
        <v>4862.88</v>
      </c>
      <c r="G185" s="21">
        <v>0</v>
      </c>
      <c r="H185" s="21">
        <v>0</v>
      </c>
    </row>
    <row r="186" spans="1:8" ht="24">
      <c r="A186" s="6" t="s">
        <v>425</v>
      </c>
      <c r="B186" s="6" t="s">
        <v>522</v>
      </c>
      <c r="C186" s="28" t="s">
        <v>361</v>
      </c>
      <c r="D186" s="6"/>
      <c r="E186" s="5" t="s">
        <v>530</v>
      </c>
      <c r="F186" s="21">
        <f>F187</f>
        <v>10976.334000000001</v>
      </c>
      <c r="G186" s="21">
        <f>G187</f>
        <v>0</v>
      </c>
      <c r="H186" s="21">
        <f>H187</f>
        <v>0</v>
      </c>
    </row>
    <row r="187" spans="1:8" ht="36">
      <c r="A187" s="6" t="s">
        <v>425</v>
      </c>
      <c r="B187" s="6" t="s">
        <v>522</v>
      </c>
      <c r="C187" s="28" t="s">
        <v>361</v>
      </c>
      <c r="D187" s="23" t="s">
        <v>422</v>
      </c>
      <c r="E187" s="24" t="s">
        <v>423</v>
      </c>
      <c r="F187" s="21">
        <v>10976.334000000001</v>
      </c>
      <c r="G187" s="21">
        <v>0</v>
      </c>
      <c r="H187" s="21">
        <v>0</v>
      </c>
    </row>
    <row r="188" spans="1:8" ht="24">
      <c r="A188" s="6" t="s">
        <v>425</v>
      </c>
      <c r="B188" s="6" t="s">
        <v>522</v>
      </c>
      <c r="C188" s="34" t="s">
        <v>531</v>
      </c>
      <c r="D188" s="6"/>
      <c r="E188" s="5" t="s">
        <v>532</v>
      </c>
      <c r="F188" s="21">
        <f>F189+F191+F193</f>
        <v>168298.78100000002</v>
      </c>
      <c r="G188" s="21">
        <f>G189+G191+G193</f>
        <v>148289.59100000001</v>
      </c>
      <c r="H188" s="21">
        <f>H189+H191+H193</f>
        <v>153999.13099999999</v>
      </c>
    </row>
    <row r="189" spans="1:8" ht="48">
      <c r="A189" s="6" t="s">
        <v>425</v>
      </c>
      <c r="B189" s="6" t="s">
        <v>522</v>
      </c>
      <c r="C189" s="34" t="s">
        <v>341</v>
      </c>
      <c r="D189" s="6"/>
      <c r="E189" s="5" t="s">
        <v>533</v>
      </c>
      <c r="F189" s="21">
        <f>F190</f>
        <v>113348.5</v>
      </c>
      <c r="G189" s="21">
        <f>G190</f>
        <v>116184.9</v>
      </c>
      <c r="H189" s="21">
        <f>H190</f>
        <v>120832.3</v>
      </c>
    </row>
    <row r="190" spans="1:8" ht="36">
      <c r="A190" s="6" t="s">
        <v>425</v>
      </c>
      <c r="B190" s="6" t="s">
        <v>522</v>
      </c>
      <c r="C190" s="34" t="s">
        <v>341</v>
      </c>
      <c r="D190" s="23" t="s">
        <v>422</v>
      </c>
      <c r="E190" s="24" t="s">
        <v>423</v>
      </c>
      <c r="F190" s="21">
        <v>113348.5</v>
      </c>
      <c r="G190" s="21">
        <v>116184.9</v>
      </c>
      <c r="H190" s="21">
        <v>120832.3</v>
      </c>
    </row>
    <row r="191" spans="1:8" ht="48">
      <c r="A191" s="6" t="s">
        <v>425</v>
      </c>
      <c r="B191" s="6" t="s">
        <v>522</v>
      </c>
      <c r="C191" s="34" t="s">
        <v>342</v>
      </c>
      <c r="D191" s="6"/>
      <c r="E191" s="5" t="s">
        <v>534</v>
      </c>
      <c r="F191" s="21">
        <f>F192</f>
        <v>12594.300999999999</v>
      </c>
      <c r="G191" s="21">
        <f>G192</f>
        <v>12909.433000000001</v>
      </c>
      <c r="H191" s="21">
        <f>H192</f>
        <v>13425.811</v>
      </c>
    </row>
    <row r="192" spans="1:8" ht="36">
      <c r="A192" s="6" t="s">
        <v>425</v>
      </c>
      <c r="B192" s="6" t="s">
        <v>522</v>
      </c>
      <c r="C192" s="34" t="s">
        <v>342</v>
      </c>
      <c r="D192" s="23" t="s">
        <v>422</v>
      </c>
      <c r="E192" s="24" t="s">
        <v>423</v>
      </c>
      <c r="F192" s="21">
        <v>12594.300999999999</v>
      </c>
      <c r="G192" s="21">
        <v>12909.433000000001</v>
      </c>
      <c r="H192" s="21">
        <v>13425.811</v>
      </c>
    </row>
    <row r="193" spans="1:8" ht="24">
      <c r="A193" s="6" t="s">
        <v>425</v>
      </c>
      <c r="B193" s="6" t="s">
        <v>522</v>
      </c>
      <c r="C193" s="34" t="s">
        <v>343</v>
      </c>
      <c r="D193" s="6"/>
      <c r="E193" s="5" t="s">
        <v>535</v>
      </c>
      <c r="F193" s="21">
        <f>F194</f>
        <v>42355.98</v>
      </c>
      <c r="G193" s="21">
        <f>G194</f>
        <v>19195.258000000002</v>
      </c>
      <c r="H193" s="21">
        <f>H194</f>
        <v>19741.02</v>
      </c>
    </row>
    <row r="194" spans="1:8" ht="36">
      <c r="A194" s="6" t="s">
        <v>425</v>
      </c>
      <c r="B194" s="6" t="s">
        <v>522</v>
      </c>
      <c r="C194" s="34" t="s">
        <v>343</v>
      </c>
      <c r="D194" s="23" t="s">
        <v>422</v>
      </c>
      <c r="E194" s="24" t="s">
        <v>423</v>
      </c>
      <c r="F194" s="21">
        <v>42355.98</v>
      </c>
      <c r="G194" s="21">
        <v>19195.258000000002</v>
      </c>
      <c r="H194" s="21">
        <v>19741.02</v>
      </c>
    </row>
    <row r="195" spans="1:8" ht="60">
      <c r="A195" s="6" t="s">
        <v>425</v>
      </c>
      <c r="B195" s="6" t="s">
        <v>522</v>
      </c>
      <c r="C195" s="34" t="s">
        <v>536</v>
      </c>
      <c r="D195" s="6"/>
      <c r="E195" s="5" t="s">
        <v>537</v>
      </c>
      <c r="F195" s="21">
        <f>F196+F198+F200</f>
        <v>34224.684999999998</v>
      </c>
      <c r="G195" s="21">
        <f>G196+G198+G200</f>
        <v>26737</v>
      </c>
      <c r="H195" s="21">
        <f>H196+H198+H200</f>
        <v>27806.600000000002</v>
      </c>
    </row>
    <row r="196" spans="1:8" ht="84">
      <c r="A196" s="6" t="s">
        <v>425</v>
      </c>
      <c r="B196" s="6" t="s">
        <v>522</v>
      </c>
      <c r="C196" s="34" t="s">
        <v>344</v>
      </c>
      <c r="D196" s="6"/>
      <c r="E196" s="5" t="s">
        <v>538</v>
      </c>
      <c r="F196" s="21">
        <f>F197</f>
        <v>23137.8</v>
      </c>
      <c r="G196" s="21">
        <f>G197</f>
        <v>24063.3</v>
      </c>
      <c r="H196" s="21">
        <f>H197</f>
        <v>25025.9</v>
      </c>
    </row>
    <row r="197" spans="1:8" ht="36">
      <c r="A197" s="6" t="s">
        <v>425</v>
      </c>
      <c r="B197" s="6" t="s">
        <v>522</v>
      </c>
      <c r="C197" s="34" t="s">
        <v>344</v>
      </c>
      <c r="D197" s="23" t="s">
        <v>422</v>
      </c>
      <c r="E197" s="24" t="s">
        <v>423</v>
      </c>
      <c r="F197" s="21">
        <v>23137.8</v>
      </c>
      <c r="G197" s="21">
        <v>24063.3</v>
      </c>
      <c r="H197" s="21">
        <v>25025.9</v>
      </c>
    </row>
    <row r="198" spans="1:8" ht="84">
      <c r="A198" s="6" t="s">
        <v>425</v>
      </c>
      <c r="B198" s="6" t="s">
        <v>522</v>
      </c>
      <c r="C198" s="34" t="s">
        <v>345</v>
      </c>
      <c r="D198" s="6"/>
      <c r="E198" s="5" t="s">
        <v>539</v>
      </c>
      <c r="F198" s="21">
        <f>F199</f>
        <v>2570.9</v>
      </c>
      <c r="G198" s="21">
        <f>G199</f>
        <v>2673.7</v>
      </c>
      <c r="H198" s="21">
        <f>H199</f>
        <v>2780.7</v>
      </c>
    </row>
    <row r="199" spans="1:8" ht="36">
      <c r="A199" s="6" t="s">
        <v>425</v>
      </c>
      <c r="B199" s="6" t="s">
        <v>522</v>
      </c>
      <c r="C199" s="34" t="s">
        <v>345</v>
      </c>
      <c r="D199" s="23" t="s">
        <v>422</v>
      </c>
      <c r="E199" s="24" t="s">
        <v>423</v>
      </c>
      <c r="F199" s="21">
        <v>2570.9</v>
      </c>
      <c r="G199" s="21">
        <v>2673.7</v>
      </c>
      <c r="H199" s="21">
        <v>2780.7</v>
      </c>
    </row>
    <row r="200" spans="1:8" ht="72">
      <c r="A200" s="6" t="s">
        <v>425</v>
      </c>
      <c r="B200" s="6" t="s">
        <v>522</v>
      </c>
      <c r="C200" s="34" t="s">
        <v>362</v>
      </c>
      <c r="D200" s="6"/>
      <c r="E200" s="5" t="s">
        <v>540</v>
      </c>
      <c r="F200" s="21">
        <f>F201</f>
        <v>8515.9850000000006</v>
      </c>
      <c r="G200" s="21">
        <f>G201</f>
        <v>0</v>
      </c>
      <c r="H200" s="21">
        <f>H201</f>
        <v>0</v>
      </c>
    </row>
    <row r="201" spans="1:8" ht="36">
      <c r="A201" s="6" t="s">
        <v>425</v>
      </c>
      <c r="B201" s="6" t="s">
        <v>522</v>
      </c>
      <c r="C201" s="34" t="s">
        <v>362</v>
      </c>
      <c r="D201" s="23" t="s">
        <v>422</v>
      </c>
      <c r="E201" s="24" t="s">
        <v>423</v>
      </c>
      <c r="F201" s="21">
        <v>8515.9850000000006</v>
      </c>
      <c r="G201" s="21">
        <v>0</v>
      </c>
      <c r="H201" s="21">
        <v>0</v>
      </c>
    </row>
    <row r="202" spans="1:8" ht="60">
      <c r="A202" s="6" t="s">
        <v>425</v>
      </c>
      <c r="B202" s="6" t="s">
        <v>522</v>
      </c>
      <c r="C202" s="34" t="s">
        <v>859</v>
      </c>
      <c r="D202" s="6"/>
      <c r="E202" s="5" t="s">
        <v>541</v>
      </c>
      <c r="F202" s="21">
        <f>F203+F205+F207</f>
        <v>8759.0740000000005</v>
      </c>
      <c r="G202" s="21">
        <f>G203+G205+G207</f>
        <v>7146.1109999999999</v>
      </c>
      <c r="H202" s="21">
        <f>H203+H205+H207</f>
        <v>7431.8890000000001</v>
      </c>
    </row>
    <row r="203" spans="1:8" ht="84">
      <c r="A203" s="6" t="s">
        <v>425</v>
      </c>
      <c r="B203" s="6" t="s">
        <v>522</v>
      </c>
      <c r="C203" s="34" t="s">
        <v>856</v>
      </c>
      <c r="D203" s="6"/>
      <c r="E203" s="5" t="s">
        <v>542</v>
      </c>
      <c r="F203" s="21">
        <f>F204</f>
        <v>6184.1</v>
      </c>
      <c r="G203" s="21">
        <f>G204</f>
        <v>6431.5</v>
      </c>
      <c r="H203" s="21">
        <f>H204</f>
        <v>6688.7</v>
      </c>
    </row>
    <row r="204" spans="1:8" ht="36">
      <c r="A204" s="6" t="s">
        <v>425</v>
      </c>
      <c r="B204" s="6" t="s">
        <v>522</v>
      </c>
      <c r="C204" s="34" t="s">
        <v>856</v>
      </c>
      <c r="D204" s="23" t="s">
        <v>422</v>
      </c>
      <c r="E204" s="24" t="s">
        <v>423</v>
      </c>
      <c r="F204" s="21">
        <v>6184.1</v>
      </c>
      <c r="G204" s="21">
        <v>6431.5</v>
      </c>
      <c r="H204" s="21">
        <v>6688.7</v>
      </c>
    </row>
    <row r="205" spans="1:8" ht="96">
      <c r="A205" s="6" t="s">
        <v>425</v>
      </c>
      <c r="B205" s="6" t="s">
        <v>522</v>
      </c>
      <c r="C205" s="34" t="s">
        <v>857</v>
      </c>
      <c r="D205" s="6"/>
      <c r="E205" s="5" t="s">
        <v>543</v>
      </c>
      <c r="F205" s="21">
        <f>F206</f>
        <v>687.12199999999996</v>
      </c>
      <c r="G205" s="21">
        <f>G206</f>
        <v>714.61099999999999</v>
      </c>
      <c r="H205" s="21">
        <f>H206</f>
        <v>743.18899999999996</v>
      </c>
    </row>
    <row r="206" spans="1:8" ht="36">
      <c r="A206" s="6" t="s">
        <v>425</v>
      </c>
      <c r="B206" s="6" t="s">
        <v>522</v>
      </c>
      <c r="C206" s="34" t="s">
        <v>857</v>
      </c>
      <c r="D206" s="23" t="s">
        <v>422</v>
      </c>
      <c r="E206" s="24" t="s">
        <v>423</v>
      </c>
      <c r="F206" s="21">
        <v>687.12199999999996</v>
      </c>
      <c r="G206" s="21">
        <v>714.61099999999999</v>
      </c>
      <c r="H206" s="21">
        <v>743.18899999999996</v>
      </c>
    </row>
    <row r="207" spans="1:8" ht="84">
      <c r="A207" s="6" t="s">
        <v>425</v>
      </c>
      <c r="B207" s="6" t="s">
        <v>522</v>
      </c>
      <c r="C207" s="34" t="s">
        <v>882</v>
      </c>
      <c r="D207" s="6"/>
      <c r="E207" s="5" t="s">
        <v>544</v>
      </c>
      <c r="F207" s="21">
        <f>F208</f>
        <v>1887.8520000000001</v>
      </c>
      <c r="G207" s="21">
        <f>G208</f>
        <v>0</v>
      </c>
      <c r="H207" s="21">
        <f>H208</f>
        <v>0</v>
      </c>
    </row>
    <row r="208" spans="1:8" ht="36">
      <c r="A208" s="6" t="s">
        <v>425</v>
      </c>
      <c r="B208" s="6" t="s">
        <v>522</v>
      </c>
      <c r="C208" s="34" t="s">
        <v>882</v>
      </c>
      <c r="D208" s="23" t="s">
        <v>422</v>
      </c>
      <c r="E208" s="24" t="s">
        <v>423</v>
      </c>
      <c r="F208" s="21">
        <v>1887.8520000000001</v>
      </c>
      <c r="G208" s="21">
        <v>0</v>
      </c>
      <c r="H208" s="21">
        <v>0</v>
      </c>
    </row>
    <row r="209" spans="1:8" ht="96">
      <c r="A209" s="6" t="s">
        <v>425</v>
      </c>
      <c r="B209" s="6" t="s">
        <v>522</v>
      </c>
      <c r="C209" s="34" t="s">
        <v>545</v>
      </c>
      <c r="D209" s="6"/>
      <c r="E209" s="5" t="s">
        <v>546</v>
      </c>
      <c r="F209" s="21">
        <f t="shared" ref="F209:H210" si="21">F210</f>
        <v>490</v>
      </c>
      <c r="G209" s="21">
        <f t="shared" si="21"/>
        <v>0</v>
      </c>
      <c r="H209" s="21">
        <f t="shared" si="21"/>
        <v>0</v>
      </c>
    </row>
    <row r="210" spans="1:8" ht="108">
      <c r="A210" s="6" t="s">
        <v>425</v>
      </c>
      <c r="B210" s="6" t="s">
        <v>522</v>
      </c>
      <c r="C210" s="34" t="s">
        <v>363</v>
      </c>
      <c r="D210" s="6"/>
      <c r="E210" s="5" t="s">
        <v>547</v>
      </c>
      <c r="F210" s="21">
        <f t="shared" si="21"/>
        <v>490</v>
      </c>
      <c r="G210" s="21">
        <f t="shared" si="21"/>
        <v>0</v>
      </c>
      <c r="H210" s="21">
        <f t="shared" si="21"/>
        <v>0</v>
      </c>
    </row>
    <row r="211" spans="1:8" ht="36">
      <c r="A211" s="6" t="s">
        <v>425</v>
      </c>
      <c r="B211" s="6" t="s">
        <v>522</v>
      </c>
      <c r="C211" s="34" t="s">
        <v>363</v>
      </c>
      <c r="D211" s="23" t="s">
        <v>422</v>
      </c>
      <c r="E211" s="24" t="s">
        <v>423</v>
      </c>
      <c r="F211" s="21">
        <v>490</v>
      </c>
      <c r="G211" s="21">
        <v>0</v>
      </c>
      <c r="H211" s="21">
        <v>0</v>
      </c>
    </row>
    <row r="212" spans="1:8" ht="37.9" customHeight="1">
      <c r="A212" s="6" t="s">
        <v>425</v>
      </c>
      <c r="B212" s="6" t="s">
        <v>522</v>
      </c>
      <c r="C212" s="34" t="s">
        <v>372</v>
      </c>
      <c r="D212" s="6"/>
      <c r="E212" s="5" t="s">
        <v>377</v>
      </c>
      <c r="F212" s="21">
        <f t="shared" ref="F212:H213" si="22">F213</f>
        <v>600</v>
      </c>
      <c r="G212" s="21">
        <f t="shared" si="22"/>
        <v>0</v>
      </c>
      <c r="H212" s="21">
        <f t="shared" si="22"/>
        <v>0</v>
      </c>
    </row>
    <row r="213" spans="1:8" ht="48">
      <c r="A213" s="6" t="s">
        <v>425</v>
      </c>
      <c r="B213" s="6" t="s">
        <v>522</v>
      </c>
      <c r="C213" s="34" t="s">
        <v>373</v>
      </c>
      <c r="D213" s="6"/>
      <c r="E213" s="5" t="s">
        <v>370</v>
      </c>
      <c r="F213" s="21">
        <f t="shared" si="22"/>
        <v>600</v>
      </c>
      <c r="G213" s="21">
        <f t="shared" si="22"/>
        <v>0</v>
      </c>
      <c r="H213" s="21">
        <f t="shared" si="22"/>
        <v>0</v>
      </c>
    </row>
    <row r="214" spans="1:8" ht="36">
      <c r="A214" s="6" t="s">
        <v>425</v>
      </c>
      <c r="B214" s="6" t="s">
        <v>522</v>
      </c>
      <c r="C214" s="34" t="s">
        <v>373</v>
      </c>
      <c r="D214" s="6">
        <v>400</v>
      </c>
      <c r="E214" s="5" t="s">
        <v>594</v>
      </c>
      <c r="F214" s="21">
        <v>600</v>
      </c>
      <c r="G214" s="21">
        <v>0</v>
      </c>
      <c r="H214" s="21">
        <v>0</v>
      </c>
    </row>
    <row r="215" spans="1:8" ht="24">
      <c r="A215" s="27" t="s">
        <v>425</v>
      </c>
      <c r="B215" s="27" t="s">
        <v>385</v>
      </c>
      <c r="C215" s="14"/>
      <c r="D215" s="27"/>
      <c r="E215" s="16" t="s">
        <v>548</v>
      </c>
      <c r="F215" s="17">
        <f>F216+F238</f>
        <v>1970.6589999999999</v>
      </c>
      <c r="G215" s="17">
        <f>G216+G238</f>
        <v>2637.9690000000001</v>
      </c>
      <c r="H215" s="17">
        <f>H216+H238</f>
        <v>2637.9690000000001</v>
      </c>
    </row>
    <row r="216" spans="1:8" ht="48">
      <c r="A216" s="18" t="s">
        <v>425</v>
      </c>
      <c r="B216" s="18">
        <v>12</v>
      </c>
      <c r="C216" s="38" t="s">
        <v>549</v>
      </c>
      <c r="D216" s="18"/>
      <c r="E216" s="19" t="s">
        <v>550</v>
      </c>
      <c r="F216" s="20">
        <f>F217</f>
        <v>879.60899999999992</v>
      </c>
      <c r="G216" s="20">
        <f>G217</f>
        <v>587.96900000000005</v>
      </c>
      <c r="H216" s="20">
        <f>H217</f>
        <v>587.96900000000005</v>
      </c>
    </row>
    <row r="217" spans="1:8" ht="48">
      <c r="A217" s="6" t="s">
        <v>425</v>
      </c>
      <c r="B217" s="6">
        <v>12</v>
      </c>
      <c r="C217" s="34" t="s">
        <v>551</v>
      </c>
      <c r="D217" s="6"/>
      <c r="E217" s="5" t="s">
        <v>552</v>
      </c>
      <c r="F217" s="21">
        <f>F218+F231</f>
        <v>879.60899999999992</v>
      </c>
      <c r="G217" s="21">
        <f>G218+G231</f>
        <v>587.96900000000005</v>
      </c>
      <c r="H217" s="21">
        <f>H218+H231</f>
        <v>587.96900000000005</v>
      </c>
    </row>
    <row r="218" spans="1:8" ht="24">
      <c r="A218" s="6" t="s">
        <v>425</v>
      </c>
      <c r="B218" s="6">
        <v>12</v>
      </c>
      <c r="C218" s="34" t="s">
        <v>553</v>
      </c>
      <c r="D218" s="6"/>
      <c r="E218" s="5" t="s">
        <v>554</v>
      </c>
      <c r="F218" s="21">
        <f>F219+F221+F223+F225+F227+F229</f>
        <v>635.40099999999995</v>
      </c>
      <c r="G218" s="21">
        <f>G219+G221+G223+G225+G227+G229</f>
        <v>343.83</v>
      </c>
      <c r="H218" s="21">
        <f>H219+H221+H223+H225+H227+H229</f>
        <v>343.83</v>
      </c>
    </row>
    <row r="219" spans="1:8" ht="36">
      <c r="A219" s="6" t="s">
        <v>425</v>
      </c>
      <c r="B219" s="6">
        <v>12</v>
      </c>
      <c r="C219" s="34" t="s">
        <v>555</v>
      </c>
      <c r="D219" s="6"/>
      <c r="E219" s="5" t="s">
        <v>556</v>
      </c>
      <c r="F219" s="21">
        <f>F220</f>
        <v>90</v>
      </c>
      <c r="G219" s="21">
        <f>G220</f>
        <v>90</v>
      </c>
      <c r="H219" s="21">
        <f>H220</f>
        <v>90</v>
      </c>
    </row>
    <row r="220" spans="1:8" ht="36">
      <c r="A220" s="6" t="s">
        <v>425</v>
      </c>
      <c r="B220" s="6">
        <v>12</v>
      </c>
      <c r="C220" s="34" t="s">
        <v>555</v>
      </c>
      <c r="D220" s="23" t="s">
        <v>422</v>
      </c>
      <c r="E220" s="24" t="s">
        <v>423</v>
      </c>
      <c r="F220" s="21">
        <v>90</v>
      </c>
      <c r="G220" s="21">
        <v>90</v>
      </c>
      <c r="H220" s="21">
        <v>90</v>
      </c>
    </row>
    <row r="221" spans="1:8" ht="48">
      <c r="A221" s="6" t="s">
        <v>425</v>
      </c>
      <c r="B221" s="6">
        <v>12</v>
      </c>
      <c r="C221" s="34" t="s">
        <v>557</v>
      </c>
      <c r="D221" s="6"/>
      <c r="E221" s="5" t="s">
        <v>558</v>
      </c>
      <c r="F221" s="21">
        <f>F222</f>
        <v>29.38</v>
      </c>
      <c r="G221" s="21">
        <f>G222</f>
        <v>29.38</v>
      </c>
      <c r="H221" s="21">
        <f>H222</f>
        <v>29.38</v>
      </c>
    </row>
    <row r="222" spans="1:8" ht="36">
      <c r="A222" s="6" t="s">
        <v>425</v>
      </c>
      <c r="B222" s="6">
        <v>12</v>
      </c>
      <c r="C222" s="34" t="s">
        <v>557</v>
      </c>
      <c r="D222" s="23" t="s">
        <v>422</v>
      </c>
      <c r="E222" s="24" t="s">
        <v>423</v>
      </c>
      <c r="F222" s="21">
        <v>29.38</v>
      </c>
      <c r="G222" s="21">
        <v>29.38</v>
      </c>
      <c r="H222" s="21">
        <v>29.38</v>
      </c>
    </row>
    <row r="223" spans="1:8" ht="36">
      <c r="A223" s="6" t="s">
        <v>425</v>
      </c>
      <c r="B223" s="6">
        <v>12</v>
      </c>
      <c r="C223" s="34" t="s">
        <v>559</v>
      </c>
      <c r="D223" s="6"/>
      <c r="E223" s="5" t="s">
        <v>560</v>
      </c>
      <c r="F223" s="21">
        <f>F224</f>
        <v>96.2</v>
      </c>
      <c r="G223" s="21">
        <f>G224</f>
        <v>96.2</v>
      </c>
      <c r="H223" s="21">
        <f>H224</f>
        <v>96.2</v>
      </c>
    </row>
    <row r="224" spans="1:8" ht="36">
      <c r="A224" s="6" t="s">
        <v>425</v>
      </c>
      <c r="B224" s="6">
        <v>12</v>
      </c>
      <c r="C224" s="34" t="s">
        <v>559</v>
      </c>
      <c r="D224" s="23" t="s">
        <v>422</v>
      </c>
      <c r="E224" s="24" t="s">
        <v>423</v>
      </c>
      <c r="F224" s="21">
        <v>96.2</v>
      </c>
      <c r="G224" s="21">
        <v>96.2</v>
      </c>
      <c r="H224" s="21">
        <v>96.2</v>
      </c>
    </row>
    <row r="225" spans="1:8" ht="34.9" customHeight="1">
      <c r="A225" s="6" t="s">
        <v>425</v>
      </c>
      <c r="B225" s="6">
        <v>12</v>
      </c>
      <c r="C225" s="34" t="s">
        <v>561</v>
      </c>
      <c r="D225" s="6"/>
      <c r="E225" s="5" t="s">
        <v>562</v>
      </c>
      <c r="F225" s="21">
        <f>F226</f>
        <v>28.25</v>
      </c>
      <c r="G225" s="21">
        <f>G226</f>
        <v>28.25</v>
      </c>
      <c r="H225" s="21">
        <f>H226</f>
        <v>28.25</v>
      </c>
    </row>
    <row r="226" spans="1:8" ht="24">
      <c r="A226" s="6" t="s">
        <v>425</v>
      </c>
      <c r="B226" s="6">
        <v>12</v>
      </c>
      <c r="C226" s="34" t="s">
        <v>561</v>
      </c>
      <c r="D226" s="23">
        <v>300</v>
      </c>
      <c r="E226" s="24" t="s">
        <v>424</v>
      </c>
      <c r="F226" s="21">
        <v>28.25</v>
      </c>
      <c r="G226" s="21">
        <v>28.25</v>
      </c>
      <c r="H226" s="21">
        <v>28.25</v>
      </c>
    </row>
    <row r="227" spans="1:8" ht="36">
      <c r="A227" s="6" t="s">
        <v>425</v>
      </c>
      <c r="B227" s="6">
        <v>12</v>
      </c>
      <c r="C227" s="34" t="s">
        <v>563</v>
      </c>
      <c r="D227" s="6"/>
      <c r="E227" s="5" t="s">
        <v>564</v>
      </c>
      <c r="F227" s="21">
        <f>F228</f>
        <v>99.930999999999997</v>
      </c>
      <c r="G227" s="21">
        <f>G228</f>
        <v>100</v>
      </c>
      <c r="H227" s="21">
        <f>H228</f>
        <v>100</v>
      </c>
    </row>
    <row r="228" spans="1:8" ht="36">
      <c r="A228" s="6" t="s">
        <v>425</v>
      </c>
      <c r="B228" s="6">
        <v>12</v>
      </c>
      <c r="C228" s="34" t="s">
        <v>563</v>
      </c>
      <c r="D228" s="23" t="s">
        <v>422</v>
      </c>
      <c r="E228" s="24" t="s">
        <v>423</v>
      </c>
      <c r="F228" s="21">
        <v>99.930999999999997</v>
      </c>
      <c r="G228" s="21">
        <v>100</v>
      </c>
      <c r="H228" s="21">
        <v>100</v>
      </c>
    </row>
    <row r="229" spans="1:8" ht="24">
      <c r="A229" s="6" t="s">
        <v>425</v>
      </c>
      <c r="B229" s="6">
        <v>12</v>
      </c>
      <c r="C229" s="34" t="s">
        <v>317</v>
      </c>
      <c r="D229" s="6"/>
      <c r="E229" s="5" t="s">
        <v>318</v>
      </c>
      <c r="F229" s="21">
        <f>F230</f>
        <v>291.64</v>
      </c>
      <c r="G229" s="21">
        <f>G230</f>
        <v>0</v>
      </c>
      <c r="H229" s="21">
        <f>H230</f>
        <v>0</v>
      </c>
    </row>
    <row r="230" spans="1:8" ht="36">
      <c r="A230" s="6" t="s">
        <v>425</v>
      </c>
      <c r="B230" s="6">
        <v>12</v>
      </c>
      <c r="C230" s="34" t="s">
        <v>317</v>
      </c>
      <c r="D230" s="23" t="s">
        <v>422</v>
      </c>
      <c r="E230" s="24" t="s">
        <v>423</v>
      </c>
      <c r="F230" s="21">
        <v>291.64</v>
      </c>
      <c r="G230" s="21">
        <v>0</v>
      </c>
      <c r="H230" s="21">
        <v>0</v>
      </c>
    </row>
    <row r="231" spans="1:8" ht="48">
      <c r="A231" s="6" t="s">
        <v>425</v>
      </c>
      <c r="B231" s="6">
        <v>12</v>
      </c>
      <c r="C231" s="34" t="s">
        <v>565</v>
      </c>
      <c r="D231" s="6"/>
      <c r="E231" s="5" t="s">
        <v>566</v>
      </c>
      <c r="F231" s="21">
        <f>F232+F234+F237</f>
        <v>244.208</v>
      </c>
      <c r="G231" s="21">
        <f>G232+G234+G237</f>
        <v>244.13900000000001</v>
      </c>
      <c r="H231" s="21">
        <f>H232+H234+H237</f>
        <v>244.13900000000001</v>
      </c>
    </row>
    <row r="232" spans="1:8" ht="24">
      <c r="A232" s="6" t="s">
        <v>425</v>
      </c>
      <c r="B232" s="6">
        <v>12</v>
      </c>
      <c r="C232" s="34" t="s">
        <v>567</v>
      </c>
      <c r="D232" s="6"/>
      <c r="E232" s="5" t="s">
        <v>568</v>
      </c>
      <c r="F232" s="21">
        <f>F233</f>
        <v>1.208</v>
      </c>
      <c r="G232" s="21">
        <f>G233</f>
        <v>1.139</v>
      </c>
      <c r="H232" s="21">
        <f>H233</f>
        <v>1.139</v>
      </c>
    </row>
    <row r="233" spans="1:8" ht="36">
      <c r="A233" s="6" t="s">
        <v>425</v>
      </c>
      <c r="B233" s="6">
        <v>12</v>
      </c>
      <c r="C233" s="34" t="s">
        <v>567</v>
      </c>
      <c r="D233" s="23" t="s">
        <v>422</v>
      </c>
      <c r="E233" s="24" t="s">
        <v>423</v>
      </c>
      <c r="F233" s="21">
        <v>1.208</v>
      </c>
      <c r="G233" s="21">
        <v>1.139</v>
      </c>
      <c r="H233" s="21">
        <v>1.139</v>
      </c>
    </row>
    <row r="234" spans="1:8" ht="96">
      <c r="A234" s="6" t="s">
        <v>425</v>
      </c>
      <c r="B234" s="6">
        <v>12</v>
      </c>
      <c r="C234" s="34" t="s">
        <v>569</v>
      </c>
      <c r="D234" s="6"/>
      <c r="E234" s="5" t="s">
        <v>570</v>
      </c>
      <c r="F234" s="21">
        <f>F235</f>
        <v>20</v>
      </c>
      <c r="G234" s="21">
        <f>G235</f>
        <v>20</v>
      </c>
      <c r="H234" s="21">
        <f>H235</f>
        <v>20</v>
      </c>
    </row>
    <row r="235" spans="1:8" ht="36">
      <c r="A235" s="6" t="s">
        <v>425</v>
      </c>
      <c r="B235" s="6">
        <v>12</v>
      </c>
      <c r="C235" s="34" t="s">
        <v>569</v>
      </c>
      <c r="D235" s="23" t="s">
        <v>422</v>
      </c>
      <c r="E235" s="24" t="s">
        <v>423</v>
      </c>
      <c r="F235" s="21">
        <v>20</v>
      </c>
      <c r="G235" s="21">
        <v>20</v>
      </c>
      <c r="H235" s="21">
        <v>20</v>
      </c>
    </row>
    <row r="236" spans="1:8" ht="24">
      <c r="A236" s="6" t="s">
        <v>425</v>
      </c>
      <c r="B236" s="6">
        <v>12</v>
      </c>
      <c r="C236" s="34" t="s">
        <v>571</v>
      </c>
      <c r="D236" s="6"/>
      <c r="E236" s="5" t="s">
        <v>572</v>
      </c>
      <c r="F236" s="21">
        <f>F237</f>
        <v>223</v>
      </c>
      <c r="G236" s="21">
        <f>G237</f>
        <v>223</v>
      </c>
      <c r="H236" s="21">
        <f>H237</f>
        <v>223</v>
      </c>
    </row>
    <row r="237" spans="1:8" ht="36">
      <c r="A237" s="6" t="s">
        <v>425</v>
      </c>
      <c r="B237" s="6">
        <v>12</v>
      </c>
      <c r="C237" s="34" t="s">
        <v>571</v>
      </c>
      <c r="D237" s="23" t="s">
        <v>422</v>
      </c>
      <c r="E237" s="24" t="s">
        <v>423</v>
      </c>
      <c r="F237" s="21">
        <v>223</v>
      </c>
      <c r="G237" s="21">
        <v>223</v>
      </c>
      <c r="H237" s="21">
        <v>223</v>
      </c>
    </row>
    <row r="238" spans="1:8" ht="60">
      <c r="A238" s="18" t="s">
        <v>425</v>
      </c>
      <c r="B238" s="18" t="s">
        <v>385</v>
      </c>
      <c r="C238" s="15" t="s">
        <v>463</v>
      </c>
      <c r="D238" s="18"/>
      <c r="E238" s="19" t="s">
        <v>464</v>
      </c>
      <c r="F238" s="20">
        <f t="shared" ref="F238:H239" si="23">F239</f>
        <v>1091.05</v>
      </c>
      <c r="G238" s="20">
        <f t="shared" si="23"/>
        <v>2050</v>
      </c>
      <c r="H238" s="20">
        <f t="shared" si="23"/>
        <v>2050</v>
      </c>
    </row>
    <row r="239" spans="1:8" ht="48">
      <c r="A239" s="6" t="s">
        <v>425</v>
      </c>
      <c r="B239" s="6" t="s">
        <v>385</v>
      </c>
      <c r="C239" s="7" t="s">
        <v>573</v>
      </c>
      <c r="D239" s="6"/>
      <c r="E239" s="5" t="s">
        <v>574</v>
      </c>
      <c r="F239" s="21">
        <f>F240</f>
        <v>1091.05</v>
      </c>
      <c r="G239" s="21">
        <f t="shared" si="23"/>
        <v>2050</v>
      </c>
      <c r="H239" s="21">
        <f t="shared" si="23"/>
        <v>2050</v>
      </c>
    </row>
    <row r="240" spans="1:8" ht="48">
      <c r="A240" s="6" t="s">
        <v>425</v>
      </c>
      <c r="B240" s="6" t="s">
        <v>385</v>
      </c>
      <c r="C240" s="7" t="s">
        <v>575</v>
      </c>
      <c r="D240" s="6"/>
      <c r="E240" s="5" t="s">
        <v>576</v>
      </c>
      <c r="F240" s="21">
        <f>F241+F243</f>
        <v>1091.05</v>
      </c>
      <c r="G240" s="21">
        <f>G241+G243</f>
        <v>2050</v>
      </c>
      <c r="H240" s="21">
        <f>H241+H243</f>
        <v>2050</v>
      </c>
    </row>
    <row r="241" spans="1:8" ht="48">
      <c r="A241" s="6" t="s">
        <v>425</v>
      </c>
      <c r="B241" s="6" t="s">
        <v>385</v>
      </c>
      <c r="C241" s="7" t="s">
        <v>164</v>
      </c>
      <c r="D241" s="6"/>
      <c r="E241" s="5" t="s">
        <v>165</v>
      </c>
      <c r="F241" s="21">
        <f>F242</f>
        <v>271.05</v>
      </c>
      <c r="G241" s="21">
        <f>G242</f>
        <v>610</v>
      </c>
      <c r="H241" s="21">
        <f>H242</f>
        <v>610</v>
      </c>
    </row>
    <row r="242" spans="1:8" ht="36">
      <c r="A242" s="6" t="s">
        <v>425</v>
      </c>
      <c r="B242" s="6" t="s">
        <v>385</v>
      </c>
      <c r="C242" s="7" t="s">
        <v>164</v>
      </c>
      <c r="D242" s="23" t="s">
        <v>422</v>
      </c>
      <c r="E242" s="24" t="s">
        <v>423</v>
      </c>
      <c r="F242" s="21">
        <v>271.05</v>
      </c>
      <c r="G242" s="21">
        <v>610</v>
      </c>
      <c r="H242" s="21">
        <v>610</v>
      </c>
    </row>
    <row r="243" spans="1:8" ht="36">
      <c r="A243" s="6" t="s">
        <v>425</v>
      </c>
      <c r="B243" s="6" t="s">
        <v>385</v>
      </c>
      <c r="C243" s="7" t="s">
        <v>166</v>
      </c>
      <c r="D243" s="6"/>
      <c r="E243" s="5" t="s">
        <v>167</v>
      </c>
      <c r="F243" s="21">
        <f>F244</f>
        <v>820</v>
      </c>
      <c r="G243" s="21">
        <f>G244</f>
        <v>1440</v>
      </c>
      <c r="H243" s="21">
        <f>H244</f>
        <v>1440</v>
      </c>
    </row>
    <row r="244" spans="1:8" ht="36">
      <c r="A244" s="6" t="s">
        <v>425</v>
      </c>
      <c r="B244" s="6" t="s">
        <v>385</v>
      </c>
      <c r="C244" s="7" t="s">
        <v>166</v>
      </c>
      <c r="D244" s="23" t="s">
        <v>422</v>
      </c>
      <c r="E244" s="24" t="s">
        <v>423</v>
      </c>
      <c r="F244" s="21">
        <v>820</v>
      </c>
      <c r="G244" s="21">
        <v>1440</v>
      </c>
      <c r="H244" s="21">
        <v>1440</v>
      </c>
    </row>
    <row r="245" spans="1:8" ht="24">
      <c r="A245" s="44" t="s">
        <v>431</v>
      </c>
      <c r="B245" s="44" t="s">
        <v>402</v>
      </c>
      <c r="C245" s="50"/>
      <c r="D245" s="10"/>
      <c r="E245" s="11" t="s">
        <v>577</v>
      </c>
      <c r="F245" s="12">
        <f>F246+F255+F300+F401</f>
        <v>992194.25300000014</v>
      </c>
      <c r="G245" s="12">
        <f>G246+G255+G300+G401</f>
        <v>536027.87800000003</v>
      </c>
      <c r="H245" s="12">
        <f>H246+H255+H300+H401</f>
        <v>505223.61600000004</v>
      </c>
    </row>
    <row r="246" spans="1:8">
      <c r="A246" s="14" t="s">
        <v>431</v>
      </c>
      <c r="B246" s="14" t="s">
        <v>401</v>
      </c>
      <c r="C246" s="51"/>
      <c r="D246" s="14"/>
      <c r="E246" s="16" t="s">
        <v>578</v>
      </c>
      <c r="F246" s="17">
        <f>F247</f>
        <v>21332.883000000002</v>
      </c>
      <c r="G246" s="17">
        <f>G247</f>
        <v>10202.916999999999</v>
      </c>
      <c r="H246" s="17">
        <f>H247</f>
        <v>10202.916999999999</v>
      </c>
    </row>
    <row r="247" spans="1:8" ht="60">
      <c r="A247" s="15" t="s">
        <v>431</v>
      </c>
      <c r="B247" s="15" t="s">
        <v>401</v>
      </c>
      <c r="C247" s="38" t="s">
        <v>579</v>
      </c>
      <c r="D247" s="18"/>
      <c r="E247" s="19" t="s">
        <v>580</v>
      </c>
      <c r="F247" s="20">
        <f t="shared" ref="F247:H248" si="24">F248</f>
        <v>21332.883000000002</v>
      </c>
      <c r="G247" s="20">
        <f t="shared" si="24"/>
        <v>10202.916999999999</v>
      </c>
      <c r="H247" s="20">
        <f t="shared" si="24"/>
        <v>10202.916999999999</v>
      </c>
    </row>
    <row r="248" spans="1:8" ht="49.9" customHeight="1">
      <c r="A248" s="7" t="s">
        <v>431</v>
      </c>
      <c r="B248" s="7" t="s">
        <v>401</v>
      </c>
      <c r="C248" s="34" t="s">
        <v>581</v>
      </c>
      <c r="D248" s="6"/>
      <c r="E248" s="5" t="s">
        <v>582</v>
      </c>
      <c r="F248" s="21">
        <f>F249</f>
        <v>21332.883000000002</v>
      </c>
      <c r="G248" s="21">
        <f t="shared" si="24"/>
        <v>10202.916999999999</v>
      </c>
      <c r="H248" s="21">
        <f t="shared" si="24"/>
        <v>10202.916999999999</v>
      </c>
    </row>
    <row r="249" spans="1:8" ht="48">
      <c r="A249" s="7" t="s">
        <v>431</v>
      </c>
      <c r="B249" s="7" t="s">
        <v>401</v>
      </c>
      <c r="C249" s="34" t="s">
        <v>583</v>
      </c>
      <c r="D249" s="6"/>
      <c r="E249" s="5" t="s">
        <v>584</v>
      </c>
      <c r="F249" s="21">
        <f>F250+F252</f>
        <v>21332.883000000002</v>
      </c>
      <c r="G249" s="21">
        <f>G250+G252</f>
        <v>10202.916999999999</v>
      </c>
      <c r="H249" s="21">
        <f>H250+H252</f>
        <v>10202.916999999999</v>
      </c>
    </row>
    <row r="250" spans="1:8" ht="60">
      <c r="A250" s="7" t="s">
        <v>431</v>
      </c>
      <c r="B250" s="7" t="s">
        <v>401</v>
      </c>
      <c r="C250" s="34" t="s">
        <v>585</v>
      </c>
      <c r="D250" s="6"/>
      <c r="E250" s="5" t="s">
        <v>586</v>
      </c>
      <c r="F250" s="21">
        <f>F251</f>
        <v>7116.1040000000003</v>
      </c>
      <c r="G250" s="21">
        <f>G251</f>
        <v>4173.78</v>
      </c>
      <c r="H250" s="21">
        <f>H251</f>
        <v>4173.78</v>
      </c>
    </row>
    <row r="251" spans="1:8" ht="36">
      <c r="A251" s="7" t="s">
        <v>431</v>
      </c>
      <c r="B251" s="7" t="s">
        <v>401</v>
      </c>
      <c r="C251" s="34" t="s">
        <v>585</v>
      </c>
      <c r="D251" s="23" t="s">
        <v>422</v>
      </c>
      <c r="E251" s="24" t="s">
        <v>423</v>
      </c>
      <c r="F251" s="21">
        <v>7116.1040000000003</v>
      </c>
      <c r="G251" s="21">
        <v>4173.78</v>
      </c>
      <c r="H251" s="21">
        <v>4173.78</v>
      </c>
    </row>
    <row r="252" spans="1:8" ht="48">
      <c r="A252" s="7" t="s">
        <v>431</v>
      </c>
      <c r="B252" s="7" t="s">
        <v>401</v>
      </c>
      <c r="C252" s="34" t="s">
        <v>587</v>
      </c>
      <c r="D252" s="7"/>
      <c r="E252" s="5" t="s">
        <v>588</v>
      </c>
      <c r="F252" s="21">
        <f>F253+F254</f>
        <v>14216.779</v>
      </c>
      <c r="G252" s="21">
        <f t="shared" ref="G252:H252" si="25">G253+G254</f>
        <v>6029.1369999999997</v>
      </c>
      <c r="H252" s="21">
        <f t="shared" si="25"/>
        <v>6029.1369999999997</v>
      </c>
    </row>
    <row r="253" spans="1:8" ht="36">
      <c r="A253" s="7" t="s">
        <v>431</v>
      </c>
      <c r="B253" s="7" t="s">
        <v>401</v>
      </c>
      <c r="C253" s="34" t="s">
        <v>587</v>
      </c>
      <c r="D253" s="23" t="s">
        <v>422</v>
      </c>
      <c r="E253" s="24" t="s">
        <v>423</v>
      </c>
      <c r="F253" s="21">
        <v>14206.779</v>
      </c>
      <c r="G253" s="21">
        <v>6029.1369999999997</v>
      </c>
      <c r="H253" s="21">
        <v>6029.1369999999997</v>
      </c>
    </row>
    <row r="254" spans="1:8">
      <c r="A254" s="7" t="s">
        <v>431</v>
      </c>
      <c r="B254" s="7" t="s">
        <v>401</v>
      </c>
      <c r="C254" s="34" t="s">
        <v>587</v>
      </c>
      <c r="D254" s="6">
        <v>800</v>
      </c>
      <c r="E254" s="5" t="s">
        <v>446</v>
      </c>
      <c r="F254" s="21">
        <v>10</v>
      </c>
      <c r="G254" s="21">
        <v>0</v>
      </c>
      <c r="H254" s="21">
        <v>0</v>
      </c>
    </row>
    <row r="255" spans="1:8">
      <c r="A255" s="14" t="s">
        <v>431</v>
      </c>
      <c r="B255" s="14" t="s">
        <v>404</v>
      </c>
      <c r="C255" s="51"/>
      <c r="D255" s="27"/>
      <c r="E255" s="16" t="s">
        <v>589</v>
      </c>
      <c r="F255" s="17">
        <f>F256</f>
        <v>563043.51600000006</v>
      </c>
      <c r="G255" s="17">
        <f t="shared" ref="F255:H256" si="26">G256</f>
        <v>205423.44399999999</v>
      </c>
      <c r="H255" s="17">
        <f t="shared" si="26"/>
        <v>192601.41399999999</v>
      </c>
    </row>
    <row r="256" spans="1:8" ht="60">
      <c r="A256" s="15" t="s">
        <v>431</v>
      </c>
      <c r="B256" s="15" t="s">
        <v>404</v>
      </c>
      <c r="C256" s="38" t="s">
        <v>579</v>
      </c>
      <c r="D256" s="18"/>
      <c r="E256" s="19" t="s">
        <v>580</v>
      </c>
      <c r="F256" s="20">
        <f t="shared" si="26"/>
        <v>563043.51600000006</v>
      </c>
      <c r="G256" s="20">
        <f t="shared" si="26"/>
        <v>205423.44399999999</v>
      </c>
      <c r="H256" s="20">
        <f t="shared" si="26"/>
        <v>192601.41399999999</v>
      </c>
    </row>
    <row r="257" spans="1:8" ht="49.9" customHeight="1">
      <c r="A257" s="7" t="s">
        <v>431</v>
      </c>
      <c r="B257" s="7" t="s">
        <v>404</v>
      </c>
      <c r="C257" s="34" t="s">
        <v>581</v>
      </c>
      <c r="D257" s="6"/>
      <c r="E257" s="5" t="s">
        <v>582</v>
      </c>
      <c r="F257" s="21">
        <f>F258+F265</f>
        <v>563043.51600000006</v>
      </c>
      <c r="G257" s="21">
        <f>G258+G265</f>
        <v>205423.44399999999</v>
      </c>
      <c r="H257" s="21">
        <f>H258+H265</f>
        <v>192601.41399999999</v>
      </c>
    </row>
    <row r="258" spans="1:8" ht="38.450000000000003" customHeight="1">
      <c r="A258" s="7" t="s">
        <v>431</v>
      </c>
      <c r="B258" s="7" t="s">
        <v>404</v>
      </c>
      <c r="C258" s="34" t="s">
        <v>590</v>
      </c>
      <c r="D258" s="6"/>
      <c r="E258" s="5" t="s">
        <v>591</v>
      </c>
      <c r="F258" s="21">
        <f>F259+F261+F263</f>
        <v>91539.883000000002</v>
      </c>
      <c r="G258" s="21">
        <f>G259+G261+G263</f>
        <v>1899.057</v>
      </c>
      <c r="H258" s="21">
        <f>H259+H261+H263</f>
        <v>1899.057</v>
      </c>
    </row>
    <row r="259" spans="1:8" ht="48">
      <c r="A259" s="7" t="s">
        <v>431</v>
      </c>
      <c r="B259" s="7" t="s">
        <v>404</v>
      </c>
      <c r="C259" s="28" t="s">
        <v>592</v>
      </c>
      <c r="D259" s="6"/>
      <c r="E259" s="5" t="s">
        <v>593</v>
      </c>
      <c r="F259" s="21">
        <f>F260</f>
        <v>3810.66</v>
      </c>
      <c r="G259" s="21">
        <f>G260</f>
        <v>1899.057</v>
      </c>
      <c r="H259" s="21">
        <f>H260</f>
        <v>1899.057</v>
      </c>
    </row>
    <row r="260" spans="1:8" ht="36">
      <c r="A260" s="7" t="s">
        <v>431</v>
      </c>
      <c r="B260" s="7" t="s">
        <v>404</v>
      </c>
      <c r="C260" s="28" t="s">
        <v>592</v>
      </c>
      <c r="D260" s="23" t="s">
        <v>422</v>
      </c>
      <c r="E260" s="24" t="s">
        <v>423</v>
      </c>
      <c r="F260" s="21">
        <v>3810.66</v>
      </c>
      <c r="G260" s="21">
        <v>1899.057</v>
      </c>
      <c r="H260" s="21">
        <v>1899.057</v>
      </c>
    </row>
    <row r="261" spans="1:8" ht="36">
      <c r="A261" s="7" t="s">
        <v>431</v>
      </c>
      <c r="B261" s="7" t="s">
        <v>404</v>
      </c>
      <c r="C261" s="7" t="s">
        <v>595</v>
      </c>
      <c r="D261" s="7"/>
      <c r="E261" s="5" t="s">
        <v>596</v>
      </c>
      <c r="F261" s="21">
        <f>F262</f>
        <v>8772.9230000000007</v>
      </c>
      <c r="G261" s="21">
        <f>G262</f>
        <v>0</v>
      </c>
      <c r="H261" s="21">
        <f>H262</f>
        <v>0</v>
      </c>
    </row>
    <row r="262" spans="1:8" ht="36">
      <c r="A262" s="7" t="s">
        <v>431</v>
      </c>
      <c r="B262" s="7" t="s">
        <v>404</v>
      </c>
      <c r="C262" s="7" t="s">
        <v>595</v>
      </c>
      <c r="D262" s="6">
        <v>400</v>
      </c>
      <c r="E262" s="5" t="s">
        <v>594</v>
      </c>
      <c r="F262" s="21">
        <v>8772.9230000000007</v>
      </c>
      <c r="G262" s="21">
        <v>0</v>
      </c>
      <c r="H262" s="21">
        <v>0</v>
      </c>
    </row>
    <row r="263" spans="1:8" ht="36">
      <c r="A263" s="7" t="s">
        <v>431</v>
      </c>
      <c r="B263" s="7" t="s">
        <v>404</v>
      </c>
      <c r="C263" s="7" t="s">
        <v>597</v>
      </c>
      <c r="D263" s="6"/>
      <c r="E263" s="5" t="s">
        <v>598</v>
      </c>
      <c r="F263" s="21">
        <f>F264</f>
        <v>78956.3</v>
      </c>
      <c r="G263" s="21">
        <f>G264</f>
        <v>0</v>
      </c>
      <c r="H263" s="21">
        <v>0</v>
      </c>
    </row>
    <row r="264" spans="1:8" ht="36">
      <c r="A264" s="7" t="s">
        <v>431</v>
      </c>
      <c r="B264" s="7" t="s">
        <v>404</v>
      </c>
      <c r="C264" s="7" t="s">
        <v>597</v>
      </c>
      <c r="D264" s="6">
        <v>400</v>
      </c>
      <c r="E264" s="5" t="s">
        <v>594</v>
      </c>
      <c r="F264" s="21">
        <v>78956.3</v>
      </c>
      <c r="G264" s="21">
        <v>0</v>
      </c>
      <c r="H264" s="21">
        <v>0</v>
      </c>
    </row>
    <row r="265" spans="1:8" ht="38.450000000000003" customHeight="1">
      <c r="A265" s="7" t="s">
        <v>431</v>
      </c>
      <c r="B265" s="7" t="s">
        <v>404</v>
      </c>
      <c r="C265" s="34" t="s">
        <v>599</v>
      </c>
      <c r="D265" s="6"/>
      <c r="E265" s="5" t="s">
        <v>600</v>
      </c>
      <c r="F265" s="52">
        <f>F266+F268+F270+F273+F278+F280+F282+F286+F288+F296+F290+F292+F294+F275+F284+F298</f>
        <v>471503.63300000003</v>
      </c>
      <c r="G265" s="52">
        <f t="shared" ref="G265:H265" si="27">G266+G268+G270+G273+G278+G280+G282+G286+G288+G296+G290+G292+G294+G275+G284+G298</f>
        <v>203524.38699999999</v>
      </c>
      <c r="H265" s="52">
        <f t="shared" si="27"/>
        <v>190702.35699999999</v>
      </c>
    </row>
    <row r="266" spans="1:8" ht="72">
      <c r="A266" s="7" t="s">
        <v>431</v>
      </c>
      <c r="B266" s="7" t="s">
        <v>404</v>
      </c>
      <c r="C266" s="40" t="s">
        <v>601</v>
      </c>
      <c r="D266" s="6"/>
      <c r="E266" s="5" t="s">
        <v>602</v>
      </c>
      <c r="F266" s="52">
        <v>33819.146999999997</v>
      </c>
      <c r="G266" s="52">
        <v>22719.232</v>
      </c>
      <c r="H266" s="52">
        <v>22719.232</v>
      </c>
    </row>
    <row r="267" spans="1:8">
      <c r="A267" s="7" t="s">
        <v>431</v>
      </c>
      <c r="B267" s="7" t="s">
        <v>404</v>
      </c>
      <c r="C267" s="40" t="s">
        <v>601</v>
      </c>
      <c r="D267" s="6" t="s">
        <v>453</v>
      </c>
      <c r="E267" s="5" t="s">
        <v>446</v>
      </c>
      <c r="F267" s="52">
        <v>33819.146999999997</v>
      </c>
      <c r="G267" s="21">
        <v>22719.232</v>
      </c>
      <c r="H267" s="21">
        <v>22719.232</v>
      </c>
    </row>
    <row r="268" spans="1:8" ht="48">
      <c r="A268" s="7" t="s">
        <v>431</v>
      </c>
      <c r="B268" s="7" t="s">
        <v>404</v>
      </c>
      <c r="C268" s="34" t="s">
        <v>603</v>
      </c>
      <c r="D268" s="6"/>
      <c r="E268" s="49" t="s">
        <v>604</v>
      </c>
      <c r="F268" s="53">
        <v>877.93700000000001</v>
      </c>
      <c r="G268" s="54">
        <v>0</v>
      </c>
      <c r="H268" s="54">
        <v>0</v>
      </c>
    </row>
    <row r="269" spans="1:8" ht="36">
      <c r="A269" s="7" t="s">
        <v>431</v>
      </c>
      <c r="B269" s="7" t="s">
        <v>404</v>
      </c>
      <c r="C269" s="34" t="s">
        <v>603</v>
      </c>
      <c r="D269" s="23" t="s">
        <v>422</v>
      </c>
      <c r="E269" s="24" t="s">
        <v>423</v>
      </c>
      <c r="F269" s="53">
        <v>877.93700000000001</v>
      </c>
      <c r="G269" s="54">
        <v>0</v>
      </c>
      <c r="H269" s="54">
        <v>0</v>
      </c>
    </row>
    <row r="270" spans="1:8" ht="48">
      <c r="A270" s="7" t="s">
        <v>431</v>
      </c>
      <c r="B270" s="7" t="s">
        <v>404</v>
      </c>
      <c r="C270" s="34" t="s">
        <v>605</v>
      </c>
      <c r="D270" s="6"/>
      <c r="E270" s="5" t="s">
        <v>606</v>
      </c>
      <c r="F270" s="53">
        <f>F272+F271</f>
        <v>64884.58</v>
      </c>
      <c r="G270" s="53">
        <f>G272+G271</f>
        <v>13500</v>
      </c>
      <c r="H270" s="53">
        <f>H272+H271</f>
        <v>0</v>
      </c>
    </row>
    <row r="271" spans="1:8" ht="36">
      <c r="A271" s="7" t="s">
        <v>431</v>
      </c>
      <c r="B271" s="7" t="s">
        <v>404</v>
      </c>
      <c r="C271" s="34" t="s">
        <v>605</v>
      </c>
      <c r="D271" s="23" t="s">
        <v>422</v>
      </c>
      <c r="E271" s="24" t="s">
        <v>423</v>
      </c>
      <c r="F271" s="53">
        <v>426.11399999999998</v>
      </c>
      <c r="G271" s="54">
        <v>0</v>
      </c>
      <c r="H271" s="54">
        <v>0</v>
      </c>
    </row>
    <row r="272" spans="1:8" ht="36">
      <c r="A272" s="7" t="s">
        <v>431</v>
      </c>
      <c r="B272" s="7" t="s">
        <v>404</v>
      </c>
      <c r="C272" s="34" t="s">
        <v>605</v>
      </c>
      <c r="D272" s="6">
        <v>400</v>
      </c>
      <c r="E272" s="5" t="s">
        <v>594</v>
      </c>
      <c r="F272" s="53">
        <v>64458.466</v>
      </c>
      <c r="G272" s="53">
        <v>13500</v>
      </c>
      <c r="H272" s="53">
        <v>0</v>
      </c>
    </row>
    <row r="273" spans="1:8" ht="24">
      <c r="A273" s="7" t="s">
        <v>431</v>
      </c>
      <c r="B273" s="7" t="s">
        <v>404</v>
      </c>
      <c r="C273" s="34" t="s">
        <v>607</v>
      </c>
      <c r="D273" s="6"/>
      <c r="E273" s="5" t="s">
        <v>608</v>
      </c>
      <c r="F273" s="53">
        <f>F274</f>
        <v>1587.732</v>
      </c>
      <c r="G273" s="53">
        <f>G274</f>
        <v>0</v>
      </c>
      <c r="H273" s="53">
        <f>H274</f>
        <v>0</v>
      </c>
    </row>
    <row r="274" spans="1:8" ht="36">
      <c r="A274" s="7" t="s">
        <v>431</v>
      </c>
      <c r="B274" s="7" t="s">
        <v>404</v>
      </c>
      <c r="C274" s="34" t="s">
        <v>607</v>
      </c>
      <c r="D274" s="23" t="s">
        <v>422</v>
      </c>
      <c r="E274" s="24" t="s">
        <v>423</v>
      </c>
      <c r="F274" s="53">
        <v>1587.732</v>
      </c>
      <c r="G274" s="54">
        <v>0</v>
      </c>
      <c r="H274" s="54">
        <v>0</v>
      </c>
    </row>
    <row r="275" spans="1:8" ht="48">
      <c r="A275" s="7" t="s">
        <v>431</v>
      </c>
      <c r="B275" s="7" t="s">
        <v>404</v>
      </c>
      <c r="C275" s="34" t="s">
        <v>609</v>
      </c>
      <c r="D275" s="6"/>
      <c r="E275" s="5" t="s">
        <v>610</v>
      </c>
      <c r="F275" s="53">
        <f>F277+F276</f>
        <v>97205.956999999995</v>
      </c>
      <c r="G275" s="53">
        <f>G277+G276</f>
        <v>0</v>
      </c>
      <c r="H275" s="53">
        <f>H277+H276</f>
        <v>0</v>
      </c>
    </row>
    <row r="276" spans="1:8" ht="36">
      <c r="A276" s="7" t="s">
        <v>431</v>
      </c>
      <c r="B276" s="7" t="s">
        <v>404</v>
      </c>
      <c r="C276" s="34" t="s">
        <v>609</v>
      </c>
      <c r="D276" s="6">
        <v>400</v>
      </c>
      <c r="E276" s="5" t="s">
        <v>594</v>
      </c>
      <c r="F276" s="53">
        <v>6366.6670000000004</v>
      </c>
      <c r="G276" s="54">
        <v>0</v>
      </c>
      <c r="H276" s="54">
        <v>0</v>
      </c>
    </row>
    <row r="277" spans="1:8" ht="36">
      <c r="A277" s="7" t="s">
        <v>431</v>
      </c>
      <c r="B277" s="7" t="s">
        <v>404</v>
      </c>
      <c r="C277" s="34" t="s">
        <v>609</v>
      </c>
      <c r="D277" s="23" t="s">
        <v>422</v>
      </c>
      <c r="E277" s="24" t="s">
        <v>423</v>
      </c>
      <c r="F277" s="53">
        <v>90839.29</v>
      </c>
      <c r="G277" s="53">
        <v>0</v>
      </c>
      <c r="H277" s="53">
        <v>0</v>
      </c>
    </row>
    <row r="278" spans="1:8" ht="24">
      <c r="A278" s="7" t="s">
        <v>431</v>
      </c>
      <c r="B278" s="7" t="s">
        <v>404</v>
      </c>
      <c r="C278" s="34" t="s">
        <v>611</v>
      </c>
      <c r="D278" s="6"/>
      <c r="E278" s="5" t="s">
        <v>530</v>
      </c>
      <c r="F278" s="53">
        <f>F279</f>
        <v>21805</v>
      </c>
      <c r="G278" s="53">
        <f>G279</f>
        <v>11460</v>
      </c>
      <c r="H278" s="53">
        <f>H279</f>
        <v>11460</v>
      </c>
    </row>
    <row r="279" spans="1:8" ht="36">
      <c r="A279" s="7" t="s">
        <v>431</v>
      </c>
      <c r="B279" s="7" t="s">
        <v>404</v>
      </c>
      <c r="C279" s="34" t="s">
        <v>611</v>
      </c>
      <c r="D279" s="23" t="s">
        <v>422</v>
      </c>
      <c r="E279" s="24" t="s">
        <v>423</v>
      </c>
      <c r="F279" s="53">
        <v>21805</v>
      </c>
      <c r="G279" s="54">
        <v>11460</v>
      </c>
      <c r="H279" s="53">
        <v>11460</v>
      </c>
    </row>
    <row r="280" spans="1:8" ht="70.900000000000006" customHeight="1">
      <c r="A280" s="7" t="s">
        <v>431</v>
      </c>
      <c r="B280" s="7" t="s">
        <v>404</v>
      </c>
      <c r="C280" s="40" t="s">
        <v>347</v>
      </c>
      <c r="D280" s="6"/>
      <c r="E280" s="55" t="s">
        <v>612</v>
      </c>
      <c r="F280" s="52">
        <f>F281</f>
        <v>64700.849000000002</v>
      </c>
      <c r="G280" s="21">
        <f>G281</f>
        <v>64700.849000000002</v>
      </c>
      <c r="H280" s="21">
        <f>H281</f>
        <v>64700.849000000002</v>
      </c>
    </row>
    <row r="281" spans="1:8">
      <c r="A281" s="7" t="s">
        <v>431</v>
      </c>
      <c r="B281" s="7" t="s">
        <v>404</v>
      </c>
      <c r="C281" s="40" t="s">
        <v>347</v>
      </c>
      <c r="D281" s="6" t="s">
        <v>453</v>
      </c>
      <c r="E281" s="5" t="s">
        <v>446</v>
      </c>
      <c r="F281" s="52">
        <v>64700.849000000002</v>
      </c>
      <c r="G281" s="52">
        <v>64700.849000000002</v>
      </c>
      <c r="H281" s="52">
        <v>64700.849000000002</v>
      </c>
    </row>
    <row r="282" spans="1:8" ht="72">
      <c r="A282" s="7" t="s">
        <v>431</v>
      </c>
      <c r="B282" s="7" t="s">
        <v>404</v>
      </c>
      <c r="C282" s="40" t="s">
        <v>348</v>
      </c>
      <c r="D282" s="6"/>
      <c r="E282" s="5" t="s">
        <v>613</v>
      </c>
      <c r="F282" s="52">
        <f>F283</f>
        <v>119492</v>
      </c>
      <c r="G282" s="52">
        <f>G283</f>
        <v>47089.627</v>
      </c>
      <c r="H282" s="52">
        <f>H283</f>
        <v>47089.627</v>
      </c>
    </row>
    <row r="283" spans="1:8">
      <c r="A283" s="7" t="s">
        <v>431</v>
      </c>
      <c r="B283" s="7" t="s">
        <v>404</v>
      </c>
      <c r="C283" s="40" t="s">
        <v>348</v>
      </c>
      <c r="D283" s="6" t="s">
        <v>453</v>
      </c>
      <c r="E283" s="5" t="s">
        <v>446</v>
      </c>
      <c r="F283" s="52">
        <v>119492</v>
      </c>
      <c r="G283" s="21">
        <v>47089.627</v>
      </c>
      <c r="H283" s="21">
        <v>47089.627</v>
      </c>
    </row>
    <row r="284" spans="1:8" ht="72">
      <c r="A284" s="7" t="s">
        <v>431</v>
      </c>
      <c r="B284" s="7" t="s">
        <v>404</v>
      </c>
      <c r="C284" s="40" t="s">
        <v>349</v>
      </c>
      <c r="D284" s="6"/>
      <c r="E284" s="5" t="s">
        <v>614</v>
      </c>
      <c r="F284" s="52">
        <f>F285</f>
        <v>19247.383000000002</v>
      </c>
      <c r="G284" s="52">
        <f>G285</f>
        <v>19940.289000000001</v>
      </c>
      <c r="H284" s="52">
        <f>H285</f>
        <v>20618.258999999998</v>
      </c>
    </row>
    <row r="285" spans="1:8">
      <c r="A285" s="7" t="s">
        <v>431</v>
      </c>
      <c r="B285" s="7" t="s">
        <v>404</v>
      </c>
      <c r="C285" s="40" t="s">
        <v>349</v>
      </c>
      <c r="D285" s="6" t="s">
        <v>453</v>
      </c>
      <c r="E285" s="5" t="s">
        <v>446</v>
      </c>
      <c r="F285" s="52">
        <v>19247.383000000002</v>
      </c>
      <c r="G285" s="21">
        <v>19940.289000000001</v>
      </c>
      <c r="H285" s="21">
        <v>20618.258999999998</v>
      </c>
    </row>
    <row r="286" spans="1:8" ht="60">
      <c r="A286" s="7" t="s">
        <v>431</v>
      </c>
      <c r="B286" s="7" t="s">
        <v>404</v>
      </c>
      <c r="C286" s="40" t="s">
        <v>744</v>
      </c>
      <c r="D286" s="6"/>
      <c r="E286" s="5" t="s">
        <v>863</v>
      </c>
      <c r="F286" s="52">
        <f>F287</f>
        <v>7764.3180000000002</v>
      </c>
      <c r="G286" s="52">
        <f>G287</f>
        <v>0</v>
      </c>
      <c r="H286" s="52">
        <f>H287</f>
        <v>0</v>
      </c>
    </row>
    <row r="287" spans="1:8">
      <c r="A287" s="7" t="s">
        <v>431</v>
      </c>
      <c r="B287" s="7" t="s">
        <v>404</v>
      </c>
      <c r="C287" s="40" t="s">
        <v>744</v>
      </c>
      <c r="D287" s="6" t="s">
        <v>453</v>
      </c>
      <c r="E287" s="5" t="s">
        <v>446</v>
      </c>
      <c r="F287" s="52">
        <v>7764.3180000000002</v>
      </c>
      <c r="G287" s="21">
        <v>0</v>
      </c>
      <c r="H287" s="21">
        <v>0</v>
      </c>
    </row>
    <row r="288" spans="1:8" ht="84">
      <c r="A288" s="7" t="s">
        <v>431</v>
      </c>
      <c r="B288" s="7" t="s">
        <v>404</v>
      </c>
      <c r="C288" s="40" t="s">
        <v>367</v>
      </c>
      <c r="D288" s="6"/>
      <c r="E288" s="5" t="s">
        <v>301</v>
      </c>
      <c r="F288" s="52">
        <f>F289</f>
        <v>31688.35</v>
      </c>
      <c r="G288" s="52">
        <f>G289</f>
        <v>2754.96</v>
      </c>
      <c r="H288" s="52">
        <f>H289</f>
        <v>2754.96</v>
      </c>
    </row>
    <row r="289" spans="1:8">
      <c r="A289" s="7" t="s">
        <v>431</v>
      </c>
      <c r="B289" s="7" t="s">
        <v>404</v>
      </c>
      <c r="C289" s="40" t="s">
        <v>367</v>
      </c>
      <c r="D289" s="6" t="s">
        <v>453</v>
      </c>
      <c r="E289" s="5" t="s">
        <v>446</v>
      </c>
      <c r="F289" s="52">
        <v>31688.35</v>
      </c>
      <c r="G289" s="52">
        <v>2754.96</v>
      </c>
      <c r="H289" s="52">
        <v>2754.96</v>
      </c>
    </row>
    <row r="290" spans="1:8" ht="36">
      <c r="A290" s="7" t="s">
        <v>431</v>
      </c>
      <c r="B290" s="7" t="s">
        <v>404</v>
      </c>
      <c r="C290" s="34" t="s">
        <v>332</v>
      </c>
      <c r="D290" s="6"/>
      <c r="E290" s="5" t="s">
        <v>360</v>
      </c>
      <c r="F290" s="53">
        <f>F291</f>
        <v>5000</v>
      </c>
      <c r="G290" s="53">
        <f>G291</f>
        <v>0</v>
      </c>
      <c r="H290" s="53">
        <f>H291</f>
        <v>0</v>
      </c>
    </row>
    <row r="291" spans="1:8" ht="36">
      <c r="A291" s="7" t="s">
        <v>431</v>
      </c>
      <c r="B291" s="7" t="s">
        <v>404</v>
      </c>
      <c r="C291" s="34" t="s">
        <v>332</v>
      </c>
      <c r="D291" s="23" t="s">
        <v>422</v>
      </c>
      <c r="E291" s="24" t="s">
        <v>423</v>
      </c>
      <c r="F291" s="53">
        <v>5000</v>
      </c>
      <c r="G291" s="54">
        <v>0</v>
      </c>
      <c r="H291" s="54">
        <v>0</v>
      </c>
    </row>
    <row r="292" spans="1:8" ht="60">
      <c r="A292" s="7" t="s">
        <v>431</v>
      </c>
      <c r="B292" s="7" t="s">
        <v>404</v>
      </c>
      <c r="C292" s="40" t="s">
        <v>376</v>
      </c>
      <c r="D292" s="6"/>
      <c r="E292" s="5" t="s">
        <v>375</v>
      </c>
      <c r="F292" s="52">
        <f>F293</f>
        <v>0</v>
      </c>
      <c r="G292" s="52">
        <f>G293</f>
        <v>21359.43</v>
      </c>
      <c r="H292" s="52">
        <f>H293</f>
        <v>21359.43</v>
      </c>
    </row>
    <row r="293" spans="1:8">
      <c r="A293" s="7" t="s">
        <v>431</v>
      </c>
      <c r="B293" s="7" t="s">
        <v>404</v>
      </c>
      <c r="C293" s="40" t="s">
        <v>376</v>
      </c>
      <c r="D293" s="6" t="s">
        <v>453</v>
      </c>
      <c r="E293" s="5" t="s">
        <v>446</v>
      </c>
      <c r="F293" s="52">
        <v>0</v>
      </c>
      <c r="G293" s="52">
        <v>21359.43</v>
      </c>
      <c r="H293" s="52">
        <v>21359.43</v>
      </c>
    </row>
    <row r="294" spans="1:8" ht="72">
      <c r="A294" s="7" t="s">
        <v>431</v>
      </c>
      <c r="B294" s="7" t="s">
        <v>404</v>
      </c>
      <c r="C294" s="40" t="s">
        <v>832</v>
      </c>
      <c r="D294" s="6"/>
      <c r="E294" s="5" t="s">
        <v>866</v>
      </c>
      <c r="F294" s="52">
        <f>F295</f>
        <v>2620.5230000000001</v>
      </c>
      <c r="G294" s="52">
        <f>G295</f>
        <v>0</v>
      </c>
      <c r="H294" s="52">
        <f>H295</f>
        <v>0</v>
      </c>
    </row>
    <row r="295" spans="1:8">
      <c r="A295" s="7" t="s">
        <v>431</v>
      </c>
      <c r="B295" s="7" t="s">
        <v>404</v>
      </c>
      <c r="C295" s="40" t="s">
        <v>832</v>
      </c>
      <c r="D295" s="6" t="s">
        <v>453</v>
      </c>
      <c r="E295" s="5" t="s">
        <v>446</v>
      </c>
      <c r="F295" s="52">
        <v>2620.5230000000001</v>
      </c>
      <c r="G295" s="52">
        <v>0</v>
      </c>
      <c r="H295" s="52">
        <v>0</v>
      </c>
    </row>
    <row r="296" spans="1:8" ht="84">
      <c r="A296" s="7" t="s">
        <v>431</v>
      </c>
      <c r="B296" s="7" t="s">
        <v>404</v>
      </c>
      <c r="C296" s="40" t="s">
        <v>865</v>
      </c>
      <c r="D296" s="6"/>
      <c r="E296" s="5" t="s">
        <v>864</v>
      </c>
      <c r="F296" s="52">
        <f>F297</f>
        <v>582.077</v>
      </c>
      <c r="G296" s="52">
        <f>G297</f>
        <v>0</v>
      </c>
      <c r="H296" s="52">
        <f>H297</f>
        <v>0</v>
      </c>
    </row>
    <row r="297" spans="1:8">
      <c r="A297" s="7" t="s">
        <v>431</v>
      </c>
      <c r="B297" s="7" t="s">
        <v>404</v>
      </c>
      <c r="C297" s="40" t="s">
        <v>865</v>
      </c>
      <c r="D297" s="6" t="s">
        <v>453</v>
      </c>
      <c r="E297" s="5" t="s">
        <v>446</v>
      </c>
      <c r="F297" s="52">
        <v>582.077</v>
      </c>
      <c r="G297" s="52">
        <v>0</v>
      </c>
      <c r="H297" s="52">
        <v>0</v>
      </c>
    </row>
    <row r="298" spans="1:8" ht="70.5" customHeight="1">
      <c r="A298" s="7" t="s">
        <v>431</v>
      </c>
      <c r="B298" s="7" t="s">
        <v>404</v>
      </c>
      <c r="C298" s="40" t="s">
        <v>877</v>
      </c>
      <c r="D298" s="6"/>
      <c r="E298" s="5" t="s">
        <v>878</v>
      </c>
      <c r="F298" s="52">
        <f>F299</f>
        <v>227.78</v>
      </c>
      <c r="G298" s="52">
        <f>G299</f>
        <v>0</v>
      </c>
      <c r="H298" s="52">
        <f>H299</f>
        <v>0</v>
      </c>
    </row>
    <row r="299" spans="1:8">
      <c r="A299" s="7" t="s">
        <v>431</v>
      </c>
      <c r="B299" s="7" t="s">
        <v>404</v>
      </c>
      <c r="C299" s="40" t="s">
        <v>877</v>
      </c>
      <c r="D299" s="6" t="s">
        <v>453</v>
      </c>
      <c r="E299" s="5" t="s">
        <v>446</v>
      </c>
      <c r="F299" s="52">
        <v>227.78</v>
      </c>
      <c r="G299" s="52">
        <v>0</v>
      </c>
      <c r="H299" s="52">
        <v>0</v>
      </c>
    </row>
    <row r="300" spans="1:8">
      <c r="A300" s="14" t="s">
        <v>431</v>
      </c>
      <c r="B300" s="14" t="s">
        <v>420</v>
      </c>
      <c r="C300" s="51"/>
      <c r="D300" s="27"/>
      <c r="E300" s="16" t="s">
        <v>615</v>
      </c>
      <c r="F300" s="17">
        <f>F301+F306+F397</f>
        <v>377414.92000000004</v>
      </c>
      <c r="G300" s="17">
        <f>G301+G306+G397</f>
        <v>290118.92600000004</v>
      </c>
      <c r="H300" s="17">
        <f>H301+H306+H397</f>
        <v>272136.69400000002</v>
      </c>
    </row>
    <row r="301" spans="1:8" ht="36">
      <c r="A301" s="15" t="s">
        <v>431</v>
      </c>
      <c r="B301" s="15" t="s">
        <v>420</v>
      </c>
      <c r="C301" s="15" t="s">
        <v>616</v>
      </c>
      <c r="D301" s="15"/>
      <c r="E301" s="19" t="s">
        <v>617</v>
      </c>
      <c r="F301" s="20">
        <f t="shared" ref="F301:H303" si="28">F302</f>
        <v>980.96</v>
      </c>
      <c r="G301" s="20">
        <f t="shared" si="28"/>
        <v>0</v>
      </c>
      <c r="H301" s="20">
        <f t="shared" si="28"/>
        <v>0</v>
      </c>
    </row>
    <row r="302" spans="1:8" ht="36">
      <c r="A302" s="7" t="s">
        <v>431</v>
      </c>
      <c r="B302" s="7" t="s">
        <v>420</v>
      </c>
      <c r="C302" s="7" t="s">
        <v>618</v>
      </c>
      <c r="D302" s="7"/>
      <c r="E302" s="5" t="s">
        <v>619</v>
      </c>
      <c r="F302" s="21">
        <f t="shared" si="28"/>
        <v>980.96</v>
      </c>
      <c r="G302" s="21">
        <f t="shared" si="28"/>
        <v>0</v>
      </c>
      <c r="H302" s="21">
        <f t="shared" si="28"/>
        <v>0</v>
      </c>
    </row>
    <row r="303" spans="1:8" ht="120">
      <c r="A303" s="7" t="s">
        <v>431</v>
      </c>
      <c r="B303" s="7" t="s">
        <v>420</v>
      </c>
      <c r="C303" s="7" t="s">
        <v>620</v>
      </c>
      <c r="D303" s="7"/>
      <c r="E303" s="5" t="s">
        <v>621</v>
      </c>
      <c r="F303" s="21">
        <f>F304</f>
        <v>980.96</v>
      </c>
      <c r="G303" s="21">
        <f t="shared" si="28"/>
        <v>0</v>
      </c>
      <c r="H303" s="21">
        <f t="shared" si="28"/>
        <v>0</v>
      </c>
    </row>
    <row r="304" spans="1:8" ht="36">
      <c r="A304" s="7" t="s">
        <v>431</v>
      </c>
      <c r="B304" s="7" t="s">
        <v>420</v>
      </c>
      <c r="C304" s="7" t="s">
        <v>333</v>
      </c>
      <c r="D304" s="7"/>
      <c r="E304" s="5" t="s">
        <v>334</v>
      </c>
      <c r="F304" s="21">
        <f>F305</f>
        <v>980.96</v>
      </c>
      <c r="G304" s="21">
        <f>G305</f>
        <v>0</v>
      </c>
      <c r="H304" s="21">
        <f>H305</f>
        <v>0</v>
      </c>
    </row>
    <row r="305" spans="1:8" ht="36">
      <c r="A305" s="7" t="s">
        <v>431</v>
      </c>
      <c r="B305" s="7" t="s">
        <v>420</v>
      </c>
      <c r="C305" s="7" t="s">
        <v>333</v>
      </c>
      <c r="D305" s="23" t="s">
        <v>422</v>
      </c>
      <c r="E305" s="24" t="s">
        <v>423</v>
      </c>
      <c r="F305" s="21">
        <v>980.96</v>
      </c>
      <c r="G305" s="21">
        <v>0</v>
      </c>
      <c r="H305" s="21">
        <v>0</v>
      </c>
    </row>
    <row r="306" spans="1:8" ht="48">
      <c r="A306" s="15" t="s">
        <v>431</v>
      </c>
      <c r="B306" s="15" t="s">
        <v>420</v>
      </c>
      <c r="C306" s="38" t="s">
        <v>473</v>
      </c>
      <c r="D306" s="18"/>
      <c r="E306" s="19" t="s">
        <v>474</v>
      </c>
      <c r="F306" s="20">
        <f>F307+F374+F390</f>
        <v>374933.96</v>
      </c>
      <c r="G306" s="20">
        <f>G307+G374+G390</f>
        <v>290118.92600000004</v>
      </c>
      <c r="H306" s="20">
        <f>H307+H374+H390</f>
        <v>272136.69400000002</v>
      </c>
    </row>
    <row r="307" spans="1:8" ht="48">
      <c r="A307" s="7" t="s">
        <v>431</v>
      </c>
      <c r="B307" s="7" t="s">
        <v>420</v>
      </c>
      <c r="C307" s="34" t="s">
        <v>622</v>
      </c>
      <c r="D307" s="6"/>
      <c r="E307" s="5" t="s">
        <v>623</v>
      </c>
      <c r="F307" s="53">
        <f>F308+F323+F334+F339</f>
        <v>251185.02800000002</v>
      </c>
      <c r="G307" s="53">
        <f>G308+G323+G334+G339</f>
        <v>207040.21400000001</v>
      </c>
      <c r="H307" s="53">
        <f>H308+H323+H334+H339</f>
        <v>191301.21400000001</v>
      </c>
    </row>
    <row r="308" spans="1:8" ht="24.6" customHeight="1">
      <c r="A308" s="7" t="s">
        <v>431</v>
      </c>
      <c r="B308" s="7" t="s">
        <v>420</v>
      </c>
      <c r="C308" s="56" t="s">
        <v>624</v>
      </c>
      <c r="D308" s="186"/>
      <c r="E308" s="189" t="s">
        <v>625</v>
      </c>
      <c r="F308" s="53">
        <f>F309+F312+F314+F318+F320+F316</f>
        <v>136940.87300000002</v>
      </c>
      <c r="G308" s="53">
        <f>G309+G312+G314+G318+G320+G316</f>
        <v>109850.315</v>
      </c>
      <c r="H308" s="53">
        <f>H309+H312+H314+H318+H320+H316</f>
        <v>109850.315</v>
      </c>
    </row>
    <row r="309" spans="1:8" ht="36">
      <c r="A309" s="7" t="s">
        <v>431</v>
      </c>
      <c r="B309" s="57" t="s">
        <v>420</v>
      </c>
      <c r="C309" s="40" t="s">
        <v>626</v>
      </c>
      <c r="D309" s="6"/>
      <c r="E309" s="31" t="s">
        <v>627</v>
      </c>
      <c r="F309" s="58">
        <f>F310+F311</f>
        <v>51773.637000000002</v>
      </c>
      <c r="G309" s="58">
        <f>G310+G311</f>
        <v>38982.146999999997</v>
      </c>
      <c r="H309" s="58">
        <f>H310+H311</f>
        <v>38982.146999999997</v>
      </c>
    </row>
    <row r="310" spans="1:8" ht="36">
      <c r="A310" s="7" t="s">
        <v>431</v>
      </c>
      <c r="B310" s="57" t="s">
        <v>420</v>
      </c>
      <c r="C310" s="40" t="s">
        <v>626</v>
      </c>
      <c r="D310" s="23" t="s">
        <v>422</v>
      </c>
      <c r="E310" s="24" t="s">
        <v>423</v>
      </c>
      <c r="F310" s="58">
        <v>43140.868999999999</v>
      </c>
      <c r="G310" s="58">
        <v>30280.079000000002</v>
      </c>
      <c r="H310" s="58">
        <v>30280.079000000002</v>
      </c>
    </row>
    <row r="311" spans="1:8" ht="48">
      <c r="A311" s="7" t="s">
        <v>431</v>
      </c>
      <c r="B311" s="57" t="s">
        <v>420</v>
      </c>
      <c r="C311" s="40" t="s">
        <v>626</v>
      </c>
      <c r="D311" s="37" t="s">
        <v>461</v>
      </c>
      <c r="E311" s="24" t="s">
        <v>462</v>
      </c>
      <c r="F311" s="58">
        <v>8632.768</v>
      </c>
      <c r="G311" s="58">
        <v>8702.0679999999993</v>
      </c>
      <c r="H311" s="58">
        <v>8702.0679999999993</v>
      </c>
    </row>
    <row r="312" spans="1:8" ht="36">
      <c r="A312" s="7" t="s">
        <v>431</v>
      </c>
      <c r="B312" s="57" t="s">
        <v>420</v>
      </c>
      <c r="C312" s="40" t="s">
        <v>628</v>
      </c>
      <c r="D312" s="23"/>
      <c r="E312" s="31" t="s">
        <v>629</v>
      </c>
      <c r="F312" s="58">
        <f>F313</f>
        <v>59205.141000000003</v>
      </c>
      <c r="G312" s="58">
        <f>G313</f>
        <v>59205.141000000003</v>
      </c>
      <c r="H312" s="58">
        <f>H313</f>
        <v>59205.141000000003</v>
      </c>
    </row>
    <row r="313" spans="1:8" ht="48">
      <c r="A313" s="7" t="s">
        <v>431</v>
      </c>
      <c r="B313" s="57" t="s">
        <v>420</v>
      </c>
      <c r="C313" s="40" t="s">
        <v>628</v>
      </c>
      <c r="D313" s="37" t="s">
        <v>461</v>
      </c>
      <c r="E313" s="24" t="s">
        <v>462</v>
      </c>
      <c r="F313" s="58">
        <v>59205.141000000003</v>
      </c>
      <c r="G313" s="58">
        <v>59205.141000000003</v>
      </c>
      <c r="H313" s="58">
        <v>59205.141000000003</v>
      </c>
    </row>
    <row r="314" spans="1:8" ht="24">
      <c r="A314" s="7" t="s">
        <v>431</v>
      </c>
      <c r="B314" s="57" t="s">
        <v>420</v>
      </c>
      <c r="C314" s="40" t="s">
        <v>630</v>
      </c>
      <c r="D314" s="6"/>
      <c r="E314" s="31" t="s">
        <v>631</v>
      </c>
      <c r="F314" s="58">
        <f>F315</f>
        <v>7238.2560000000003</v>
      </c>
      <c r="G314" s="58">
        <f>G315</f>
        <v>2135.8980000000001</v>
      </c>
      <c r="H314" s="58">
        <f>H315</f>
        <v>2135.8980000000001</v>
      </c>
    </row>
    <row r="315" spans="1:8" ht="36">
      <c r="A315" s="7" t="s">
        <v>431</v>
      </c>
      <c r="B315" s="57" t="s">
        <v>420</v>
      </c>
      <c r="C315" s="40" t="s">
        <v>630</v>
      </c>
      <c r="D315" s="23" t="s">
        <v>422</v>
      </c>
      <c r="E315" s="24" t="s">
        <v>423</v>
      </c>
      <c r="F315" s="58">
        <v>7238.2560000000003</v>
      </c>
      <c r="G315" s="58">
        <v>2135.8980000000001</v>
      </c>
      <c r="H315" s="58">
        <v>2135.8980000000001</v>
      </c>
    </row>
    <row r="316" spans="1:8" ht="24">
      <c r="A316" s="7" t="s">
        <v>431</v>
      </c>
      <c r="B316" s="57" t="s">
        <v>420</v>
      </c>
      <c r="C316" s="40" t="s">
        <v>843</v>
      </c>
      <c r="D316" s="23"/>
      <c r="E316" s="24" t="s">
        <v>844</v>
      </c>
      <c r="F316" s="58">
        <f>F317</f>
        <v>6962.0910000000003</v>
      </c>
      <c r="G316" s="58">
        <f>G317</f>
        <v>0</v>
      </c>
      <c r="H316" s="58">
        <f>H317</f>
        <v>0</v>
      </c>
    </row>
    <row r="317" spans="1:8" ht="48">
      <c r="A317" s="7" t="s">
        <v>431</v>
      </c>
      <c r="B317" s="57" t="s">
        <v>420</v>
      </c>
      <c r="C317" s="40" t="s">
        <v>843</v>
      </c>
      <c r="D317" s="37" t="s">
        <v>461</v>
      </c>
      <c r="E317" s="24" t="s">
        <v>462</v>
      </c>
      <c r="F317" s="58">
        <v>6962.0910000000003</v>
      </c>
      <c r="G317" s="58">
        <v>0</v>
      </c>
      <c r="H317" s="58">
        <v>0</v>
      </c>
    </row>
    <row r="318" spans="1:8" ht="24">
      <c r="A318" s="7" t="s">
        <v>431</v>
      </c>
      <c r="B318" s="57" t="s">
        <v>420</v>
      </c>
      <c r="C318" s="40" t="s">
        <v>335</v>
      </c>
      <c r="D318" s="23"/>
      <c r="E318" s="31" t="s">
        <v>336</v>
      </c>
      <c r="F318" s="32">
        <f>F319</f>
        <v>9527.1290000000008</v>
      </c>
      <c r="G318" s="32">
        <f>G319</f>
        <v>9527.1290000000008</v>
      </c>
      <c r="H318" s="32">
        <f>H319</f>
        <v>9527.1290000000008</v>
      </c>
    </row>
    <row r="319" spans="1:8" ht="48">
      <c r="A319" s="7" t="s">
        <v>431</v>
      </c>
      <c r="B319" s="57" t="s">
        <v>420</v>
      </c>
      <c r="C319" s="40" t="s">
        <v>335</v>
      </c>
      <c r="D319" s="37" t="s">
        <v>461</v>
      </c>
      <c r="E319" s="24" t="s">
        <v>462</v>
      </c>
      <c r="F319" s="32">
        <v>9527.1290000000008</v>
      </c>
      <c r="G319" s="32">
        <v>9527.1290000000008</v>
      </c>
      <c r="H319" s="32">
        <v>9527.1290000000008</v>
      </c>
    </row>
    <row r="320" spans="1:8" ht="24">
      <c r="A320" s="7" t="s">
        <v>431</v>
      </c>
      <c r="B320" s="57" t="s">
        <v>420</v>
      </c>
      <c r="C320" s="40" t="s">
        <v>337</v>
      </c>
      <c r="D320" s="6"/>
      <c r="E320" s="31" t="s">
        <v>530</v>
      </c>
      <c r="F320" s="32">
        <f>F321+F322</f>
        <v>2234.6189999999997</v>
      </c>
      <c r="G320" s="32">
        <f>G321+G322</f>
        <v>0</v>
      </c>
      <c r="H320" s="32">
        <f>H321+H322</f>
        <v>0</v>
      </c>
    </row>
    <row r="321" spans="1:8" ht="36">
      <c r="A321" s="7" t="s">
        <v>431</v>
      </c>
      <c r="B321" s="57" t="s">
        <v>420</v>
      </c>
      <c r="C321" s="40" t="s">
        <v>337</v>
      </c>
      <c r="D321" s="23" t="s">
        <v>422</v>
      </c>
      <c r="E321" s="24" t="s">
        <v>423</v>
      </c>
      <c r="F321" s="32">
        <v>1582.1389999999999</v>
      </c>
      <c r="G321" s="32">
        <v>0</v>
      </c>
      <c r="H321" s="32">
        <v>0</v>
      </c>
    </row>
    <row r="322" spans="1:8" ht="48">
      <c r="A322" s="7" t="s">
        <v>431</v>
      </c>
      <c r="B322" s="57" t="s">
        <v>420</v>
      </c>
      <c r="C322" s="40" t="s">
        <v>337</v>
      </c>
      <c r="D322" s="37" t="s">
        <v>461</v>
      </c>
      <c r="E322" s="24" t="s">
        <v>462</v>
      </c>
      <c r="F322" s="32">
        <v>652.48</v>
      </c>
      <c r="G322" s="32">
        <v>0</v>
      </c>
      <c r="H322" s="32">
        <v>0</v>
      </c>
    </row>
    <row r="323" spans="1:8" ht="48">
      <c r="A323" s="7" t="s">
        <v>431</v>
      </c>
      <c r="B323" s="57" t="s">
        <v>420</v>
      </c>
      <c r="C323" s="59" t="s">
        <v>632</v>
      </c>
      <c r="D323" s="60"/>
      <c r="E323" s="31" t="s">
        <v>633</v>
      </c>
      <c r="F323" s="58">
        <f>F324+F326+F329+F331</f>
        <v>35159.258000000002</v>
      </c>
      <c r="G323" s="58">
        <f>G324+G326+G329+G331</f>
        <v>31279.347999999998</v>
      </c>
      <c r="H323" s="58">
        <f>H324+H326+H329+H331</f>
        <v>14540.348</v>
      </c>
    </row>
    <row r="324" spans="1:8" ht="24">
      <c r="A324" s="7" t="s">
        <v>431</v>
      </c>
      <c r="B324" s="57" t="s">
        <v>420</v>
      </c>
      <c r="C324" s="59" t="s">
        <v>634</v>
      </c>
      <c r="D324" s="60"/>
      <c r="E324" s="31" t="s">
        <v>635</v>
      </c>
      <c r="F324" s="58">
        <f>F325</f>
        <v>1401</v>
      </c>
      <c r="G324" s="58">
        <f>G325</f>
        <v>1401</v>
      </c>
      <c r="H324" s="58">
        <f>H325</f>
        <v>1401</v>
      </c>
    </row>
    <row r="325" spans="1:8" ht="36">
      <c r="A325" s="7" t="s">
        <v>431</v>
      </c>
      <c r="B325" s="57" t="s">
        <v>420</v>
      </c>
      <c r="C325" s="59" t="s">
        <v>634</v>
      </c>
      <c r="D325" s="23" t="s">
        <v>422</v>
      </c>
      <c r="E325" s="24" t="s">
        <v>423</v>
      </c>
      <c r="F325" s="58">
        <v>1401</v>
      </c>
      <c r="G325" s="58">
        <v>1401</v>
      </c>
      <c r="H325" s="58">
        <v>1401</v>
      </c>
    </row>
    <row r="326" spans="1:8" ht="24">
      <c r="A326" s="7" t="s">
        <v>431</v>
      </c>
      <c r="B326" s="57" t="s">
        <v>420</v>
      </c>
      <c r="C326" s="59" t="s">
        <v>636</v>
      </c>
      <c r="D326" s="60"/>
      <c r="E326" s="31" t="s">
        <v>637</v>
      </c>
      <c r="F326" s="58">
        <f>F327+F328</f>
        <v>22136.79</v>
      </c>
      <c r="G326" s="58">
        <f>G327+G328</f>
        <v>22145.79</v>
      </c>
      <c r="H326" s="58">
        <f>H327+H328</f>
        <v>5406.79</v>
      </c>
    </row>
    <row r="327" spans="1:8" ht="36">
      <c r="A327" s="7" t="s">
        <v>431</v>
      </c>
      <c r="B327" s="57" t="s">
        <v>420</v>
      </c>
      <c r="C327" s="59" t="s">
        <v>636</v>
      </c>
      <c r="D327" s="23" t="s">
        <v>422</v>
      </c>
      <c r="E327" s="24" t="s">
        <v>423</v>
      </c>
      <c r="F327" s="58">
        <v>21659.685000000001</v>
      </c>
      <c r="G327" s="58">
        <v>22145.79</v>
      </c>
      <c r="H327" s="58">
        <v>5406.79</v>
      </c>
    </row>
    <row r="328" spans="1:8" ht="48">
      <c r="A328" s="7" t="s">
        <v>431</v>
      </c>
      <c r="B328" s="57" t="s">
        <v>420</v>
      </c>
      <c r="C328" s="59" t="s">
        <v>636</v>
      </c>
      <c r="D328" s="6">
        <v>600</v>
      </c>
      <c r="E328" s="24" t="s">
        <v>462</v>
      </c>
      <c r="F328" s="58">
        <v>477.10500000000002</v>
      </c>
      <c r="G328" s="58">
        <v>0</v>
      </c>
      <c r="H328" s="58">
        <v>0</v>
      </c>
    </row>
    <row r="329" spans="1:8" ht="48">
      <c r="A329" s="7" t="s">
        <v>431</v>
      </c>
      <c r="B329" s="57" t="s">
        <v>420</v>
      </c>
      <c r="C329" s="59" t="s">
        <v>638</v>
      </c>
      <c r="D329" s="60"/>
      <c r="E329" s="31" t="s">
        <v>639</v>
      </c>
      <c r="F329" s="58">
        <f>F330</f>
        <v>11059.547</v>
      </c>
      <c r="G329" s="58">
        <f>G330</f>
        <v>7170.6369999999997</v>
      </c>
      <c r="H329" s="58">
        <f>H330</f>
        <v>7170.6369999999997</v>
      </c>
    </row>
    <row r="330" spans="1:8" ht="36">
      <c r="A330" s="7" t="s">
        <v>431</v>
      </c>
      <c r="B330" s="57" t="s">
        <v>420</v>
      </c>
      <c r="C330" s="59" t="s">
        <v>638</v>
      </c>
      <c r="D330" s="23" t="s">
        <v>422</v>
      </c>
      <c r="E330" s="24" t="s">
        <v>423</v>
      </c>
      <c r="F330" s="58">
        <v>11059.547</v>
      </c>
      <c r="G330" s="58">
        <v>7170.6369999999997</v>
      </c>
      <c r="H330" s="58">
        <v>7170.6369999999997</v>
      </c>
    </row>
    <row r="331" spans="1:8" ht="24">
      <c r="A331" s="7" t="s">
        <v>431</v>
      </c>
      <c r="B331" s="57" t="s">
        <v>420</v>
      </c>
      <c r="C331" s="59" t="s">
        <v>640</v>
      </c>
      <c r="D331" s="60"/>
      <c r="E331" s="31" t="s">
        <v>641</v>
      </c>
      <c r="F331" s="58">
        <f>F332+F333</f>
        <v>561.92100000000005</v>
      </c>
      <c r="G331" s="58">
        <f>G332+G333</f>
        <v>561.92100000000005</v>
      </c>
      <c r="H331" s="58">
        <f>H332+H333</f>
        <v>561.92100000000005</v>
      </c>
    </row>
    <row r="332" spans="1:8" ht="36">
      <c r="A332" s="7" t="s">
        <v>431</v>
      </c>
      <c r="B332" s="57" t="s">
        <v>420</v>
      </c>
      <c r="C332" s="59" t="s">
        <v>640</v>
      </c>
      <c r="D332" s="23" t="s">
        <v>422</v>
      </c>
      <c r="E332" s="24" t="s">
        <v>423</v>
      </c>
      <c r="F332" s="58">
        <v>331.92099999999999</v>
      </c>
      <c r="G332" s="58">
        <v>331.92099999999999</v>
      </c>
      <c r="H332" s="58">
        <v>331.92099999999999</v>
      </c>
    </row>
    <row r="333" spans="1:8" ht="48">
      <c r="A333" s="7" t="s">
        <v>431</v>
      </c>
      <c r="B333" s="57" t="s">
        <v>420</v>
      </c>
      <c r="C333" s="59" t="s">
        <v>640</v>
      </c>
      <c r="D333" s="6">
        <v>600</v>
      </c>
      <c r="E333" s="24" t="s">
        <v>462</v>
      </c>
      <c r="F333" s="58">
        <v>230</v>
      </c>
      <c r="G333" s="58">
        <v>230</v>
      </c>
      <c r="H333" s="58">
        <v>230</v>
      </c>
    </row>
    <row r="334" spans="1:8" ht="60.6" customHeight="1">
      <c r="A334" s="7" t="s">
        <v>431</v>
      </c>
      <c r="B334" s="57" t="s">
        <v>420</v>
      </c>
      <c r="C334" s="59" t="s">
        <v>642</v>
      </c>
      <c r="D334" s="60"/>
      <c r="E334" s="31" t="s">
        <v>643</v>
      </c>
      <c r="F334" s="58">
        <f>F335</f>
        <v>63245.442999999999</v>
      </c>
      <c r="G334" s="58">
        <f>G335</f>
        <v>65910.551000000007</v>
      </c>
      <c r="H334" s="58">
        <f>H335</f>
        <v>66910.551000000007</v>
      </c>
    </row>
    <row r="335" spans="1:8" ht="36">
      <c r="A335" s="7" t="s">
        <v>431</v>
      </c>
      <c r="B335" s="57" t="s">
        <v>420</v>
      </c>
      <c r="C335" s="59" t="s">
        <v>644</v>
      </c>
      <c r="D335" s="60"/>
      <c r="E335" s="31" t="s">
        <v>645</v>
      </c>
      <c r="F335" s="58">
        <f>F336+F338+F337</f>
        <v>63245.442999999999</v>
      </c>
      <c r="G335" s="58">
        <f t="shared" ref="G335:H335" si="29">G336+G338+G337</f>
        <v>65910.551000000007</v>
      </c>
      <c r="H335" s="58">
        <f t="shared" si="29"/>
        <v>66910.551000000007</v>
      </c>
    </row>
    <row r="336" spans="1:8" ht="36">
      <c r="A336" s="7" t="s">
        <v>431</v>
      </c>
      <c r="B336" s="57" t="s">
        <v>420</v>
      </c>
      <c r="C336" s="59" t="s">
        <v>644</v>
      </c>
      <c r="D336" s="23" t="s">
        <v>422</v>
      </c>
      <c r="E336" s="24" t="s">
        <v>423</v>
      </c>
      <c r="F336" s="58">
        <v>43523.464</v>
      </c>
      <c r="G336" s="58">
        <v>45734.173999999999</v>
      </c>
      <c r="H336" s="58">
        <v>46734.173999999999</v>
      </c>
    </row>
    <row r="337" spans="1:8" ht="36">
      <c r="A337" s="7" t="s">
        <v>431</v>
      </c>
      <c r="B337" s="57" t="s">
        <v>420</v>
      </c>
      <c r="C337" s="59" t="s">
        <v>644</v>
      </c>
      <c r="D337" s="6">
        <v>400</v>
      </c>
      <c r="E337" s="5" t="s">
        <v>594</v>
      </c>
      <c r="F337" s="53">
        <v>1545.6020000000001</v>
      </c>
      <c r="G337" s="54">
        <v>0</v>
      </c>
      <c r="H337" s="54">
        <v>0</v>
      </c>
    </row>
    <row r="338" spans="1:8" ht="48">
      <c r="A338" s="7" t="s">
        <v>431</v>
      </c>
      <c r="B338" s="57" t="s">
        <v>420</v>
      </c>
      <c r="C338" s="59" t="s">
        <v>644</v>
      </c>
      <c r="D338" s="6">
        <v>600</v>
      </c>
      <c r="E338" s="24" t="s">
        <v>462</v>
      </c>
      <c r="F338" s="58">
        <v>18176.377</v>
      </c>
      <c r="G338" s="58">
        <v>20176.377</v>
      </c>
      <c r="H338" s="58">
        <v>20176.377</v>
      </c>
    </row>
    <row r="339" spans="1:8" ht="36">
      <c r="A339" s="7" t="s">
        <v>431</v>
      </c>
      <c r="B339" s="57" t="s">
        <v>420</v>
      </c>
      <c r="C339" s="59" t="s">
        <v>366</v>
      </c>
      <c r="D339" s="60"/>
      <c r="E339" s="5" t="s">
        <v>365</v>
      </c>
      <c r="F339" s="58">
        <f>F340+F342+F344+F346+F348+F350+F352+F354+F356+F358+F360+F362+F364+F366+F368+F370+F372</f>
        <v>15839.454000000002</v>
      </c>
      <c r="G339" s="58">
        <f>G340+G342+G344+G346+G348+G350+G352+G354+G356+G358+G360+G362+G364+G366+G368+G370+G372</f>
        <v>0</v>
      </c>
      <c r="H339" s="58">
        <f>H340+H342+H344+H346+H348+H350+H352+H354+H356+H358+H360+H362+H364+H366+H368+H370+H372</f>
        <v>0</v>
      </c>
    </row>
    <row r="340" spans="1:8" ht="48">
      <c r="A340" s="7" t="s">
        <v>431</v>
      </c>
      <c r="B340" s="57" t="s">
        <v>420</v>
      </c>
      <c r="C340" s="7" t="s">
        <v>368</v>
      </c>
      <c r="D340" s="27"/>
      <c r="E340" s="5" t="s">
        <v>298</v>
      </c>
      <c r="F340" s="21">
        <f>F341</f>
        <v>362.44299999999998</v>
      </c>
      <c r="G340" s="21">
        <f>G341</f>
        <v>0</v>
      </c>
      <c r="H340" s="21">
        <f>H341</f>
        <v>0</v>
      </c>
    </row>
    <row r="341" spans="1:8" ht="36">
      <c r="A341" s="7" t="s">
        <v>431</v>
      </c>
      <c r="B341" s="57" t="s">
        <v>420</v>
      </c>
      <c r="C341" s="7" t="s">
        <v>368</v>
      </c>
      <c r="D341" s="23" t="s">
        <v>422</v>
      </c>
      <c r="E341" s="24" t="s">
        <v>423</v>
      </c>
      <c r="F341" s="53">
        <v>362.44299999999998</v>
      </c>
      <c r="G341" s="54">
        <v>0</v>
      </c>
      <c r="H341" s="54">
        <v>0</v>
      </c>
    </row>
    <row r="342" spans="1:8" ht="60" customHeight="1">
      <c r="A342" s="7" t="s">
        <v>431</v>
      </c>
      <c r="B342" s="57" t="s">
        <v>420</v>
      </c>
      <c r="C342" s="191" t="s">
        <v>695</v>
      </c>
      <c r="D342" s="149"/>
      <c r="E342" s="24" t="s">
        <v>696</v>
      </c>
      <c r="F342" s="58">
        <f>F343</f>
        <v>480</v>
      </c>
      <c r="G342" s="58">
        <f>G343</f>
        <v>0</v>
      </c>
      <c r="H342" s="58">
        <f>H343</f>
        <v>0</v>
      </c>
    </row>
    <row r="343" spans="1:8" ht="36">
      <c r="A343" s="7" t="s">
        <v>431</v>
      </c>
      <c r="B343" s="57" t="s">
        <v>420</v>
      </c>
      <c r="C343" s="191" t="s">
        <v>695</v>
      </c>
      <c r="D343" s="23" t="s">
        <v>422</v>
      </c>
      <c r="E343" s="24" t="s">
        <v>423</v>
      </c>
      <c r="F343" s="53">
        <v>480</v>
      </c>
      <c r="G343" s="54">
        <v>0</v>
      </c>
      <c r="H343" s="54">
        <v>0</v>
      </c>
    </row>
    <row r="344" spans="1:8" ht="58.9" customHeight="1">
      <c r="A344" s="7" t="s">
        <v>431</v>
      </c>
      <c r="B344" s="57" t="s">
        <v>420</v>
      </c>
      <c r="C344" s="191" t="s">
        <v>697</v>
      </c>
      <c r="D344" s="149"/>
      <c r="E344" s="24" t="s">
        <v>696</v>
      </c>
      <c r="F344" s="58">
        <f>F345</f>
        <v>2100.46</v>
      </c>
      <c r="G344" s="58">
        <f>G345</f>
        <v>0</v>
      </c>
      <c r="H344" s="58">
        <f>H345</f>
        <v>0</v>
      </c>
    </row>
    <row r="345" spans="1:8" ht="36">
      <c r="A345" s="7" t="s">
        <v>431</v>
      </c>
      <c r="B345" s="57" t="s">
        <v>420</v>
      </c>
      <c r="C345" s="191" t="s">
        <v>697</v>
      </c>
      <c r="D345" s="23" t="s">
        <v>422</v>
      </c>
      <c r="E345" s="24" t="s">
        <v>423</v>
      </c>
      <c r="F345" s="53">
        <v>2100.46</v>
      </c>
      <c r="G345" s="54">
        <v>0</v>
      </c>
      <c r="H345" s="54">
        <v>0</v>
      </c>
    </row>
    <row r="346" spans="1:8" ht="84">
      <c r="A346" s="7" t="s">
        <v>431</v>
      </c>
      <c r="B346" s="57" t="s">
        <v>420</v>
      </c>
      <c r="C346" s="191" t="s">
        <v>698</v>
      </c>
      <c r="D346" s="149"/>
      <c r="E346" s="24" t="s">
        <v>699</v>
      </c>
      <c r="F346" s="58">
        <f>F347</f>
        <v>932</v>
      </c>
      <c r="G346" s="58">
        <f>G347</f>
        <v>0</v>
      </c>
      <c r="H346" s="58">
        <f>H347</f>
        <v>0</v>
      </c>
    </row>
    <row r="347" spans="1:8" ht="36">
      <c r="A347" s="7" t="s">
        <v>431</v>
      </c>
      <c r="B347" s="57" t="s">
        <v>420</v>
      </c>
      <c r="C347" s="191" t="s">
        <v>698</v>
      </c>
      <c r="D347" s="23" t="s">
        <v>422</v>
      </c>
      <c r="E347" s="24" t="s">
        <v>423</v>
      </c>
      <c r="F347" s="53">
        <v>932</v>
      </c>
      <c r="G347" s="54">
        <v>0</v>
      </c>
      <c r="H347" s="54">
        <v>0</v>
      </c>
    </row>
    <row r="348" spans="1:8" ht="84">
      <c r="A348" s="7" t="s">
        <v>431</v>
      </c>
      <c r="B348" s="57" t="s">
        <v>420</v>
      </c>
      <c r="C348" s="191" t="s">
        <v>700</v>
      </c>
      <c r="D348" s="149"/>
      <c r="E348" s="24" t="s">
        <v>701</v>
      </c>
      <c r="F348" s="58">
        <f>F349</f>
        <v>57.491</v>
      </c>
      <c r="G348" s="58">
        <f>G349</f>
        <v>0</v>
      </c>
      <c r="H348" s="58">
        <f>H349</f>
        <v>0</v>
      </c>
    </row>
    <row r="349" spans="1:8" ht="36">
      <c r="A349" s="7" t="s">
        <v>431</v>
      </c>
      <c r="B349" s="57" t="s">
        <v>420</v>
      </c>
      <c r="C349" s="191" t="s">
        <v>700</v>
      </c>
      <c r="D349" s="23" t="s">
        <v>422</v>
      </c>
      <c r="E349" s="24" t="s">
        <v>423</v>
      </c>
      <c r="F349" s="53">
        <v>57.491</v>
      </c>
      <c r="G349" s="54">
        <v>0</v>
      </c>
      <c r="H349" s="54">
        <v>0</v>
      </c>
    </row>
    <row r="350" spans="1:8" ht="72">
      <c r="A350" s="7" t="s">
        <v>431</v>
      </c>
      <c r="B350" s="57" t="s">
        <v>420</v>
      </c>
      <c r="C350" s="191" t="s">
        <v>702</v>
      </c>
      <c r="D350" s="149"/>
      <c r="E350" s="24" t="s">
        <v>703</v>
      </c>
      <c r="F350" s="58">
        <f>F351</f>
        <v>1754.45</v>
      </c>
      <c r="G350" s="58">
        <f>G351</f>
        <v>0</v>
      </c>
      <c r="H350" s="58">
        <f>H351</f>
        <v>0</v>
      </c>
    </row>
    <row r="351" spans="1:8" ht="36">
      <c r="A351" s="7" t="s">
        <v>431</v>
      </c>
      <c r="B351" s="57" t="s">
        <v>420</v>
      </c>
      <c r="C351" s="191" t="s">
        <v>702</v>
      </c>
      <c r="D351" s="23" t="s">
        <v>422</v>
      </c>
      <c r="E351" s="24" t="s">
        <v>423</v>
      </c>
      <c r="F351" s="53">
        <v>1754.45</v>
      </c>
      <c r="G351" s="54">
        <v>0</v>
      </c>
      <c r="H351" s="54">
        <v>0</v>
      </c>
    </row>
    <row r="352" spans="1:8" ht="85.15" customHeight="1">
      <c r="A352" s="7" t="s">
        <v>431</v>
      </c>
      <c r="B352" s="57" t="s">
        <v>420</v>
      </c>
      <c r="C352" s="191" t="s">
        <v>704</v>
      </c>
      <c r="D352" s="149"/>
      <c r="E352" s="24" t="s">
        <v>705</v>
      </c>
      <c r="F352" s="58">
        <f>F353</f>
        <v>135.5</v>
      </c>
      <c r="G352" s="58">
        <f>G353</f>
        <v>0</v>
      </c>
      <c r="H352" s="58">
        <f>H353</f>
        <v>0</v>
      </c>
    </row>
    <row r="353" spans="1:8" ht="36">
      <c r="A353" s="7" t="s">
        <v>431</v>
      </c>
      <c r="B353" s="57" t="s">
        <v>420</v>
      </c>
      <c r="C353" s="191" t="s">
        <v>704</v>
      </c>
      <c r="D353" s="23" t="s">
        <v>422</v>
      </c>
      <c r="E353" s="24" t="s">
        <v>423</v>
      </c>
      <c r="F353" s="53">
        <v>135.5</v>
      </c>
      <c r="G353" s="54">
        <v>0</v>
      </c>
      <c r="H353" s="54">
        <v>0</v>
      </c>
    </row>
    <row r="354" spans="1:8" ht="84">
      <c r="A354" s="7" t="s">
        <v>431</v>
      </c>
      <c r="B354" s="57" t="s">
        <v>420</v>
      </c>
      <c r="C354" s="191" t="s">
        <v>706</v>
      </c>
      <c r="D354" s="149"/>
      <c r="E354" s="24" t="s">
        <v>707</v>
      </c>
      <c r="F354" s="58">
        <f>F355</f>
        <v>580.26</v>
      </c>
      <c r="G354" s="58">
        <f>G355</f>
        <v>0</v>
      </c>
      <c r="H354" s="58">
        <f>H355</f>
        <v>0</v>
      </c>
    </row>
    <row r="355" spans="1:8" ht="36">
      <c r="A355" s="7" t="s">
        <v>431</v>
      </c>
      <c r="B355" s="57" t="s">
        <v>420</v>
      </c>
      <c r="C355" s="191" t="s">
        <v>706</v>
      </c>
      <c r="D355" s="23" t="s">
        <v>422</v>
      </c>
      <c r="E355" s="24" t="s">
        <v>423</v>
      </c>
      <c r="F355" s="53">
        <v>580.26</v>
      </c>
      <c r="G355" s="54">
        <v>0</v>
      </c>
      <c r="H355" s="54">
        <v>0</v>
      </c>
    </row>
    <row r="356" spans="1:8" ht="108">
      <c r="A356" s="7" t="s">
        <v>431</v>
      </c>
      <c r="B356" s="57" t="s">
        <v>420</v>
      </c>
      <c r="C356" s="191" t="s">
        <v>708</v>
      </c>
      <c r="D356" s="149"/>
      <c r="E356" s="24" t="s">
        <v>709</v>
      </c>
      <c r="F356" s="58">
        <f>F357</f>
        <v>170.9</v>
      </c>
      <c r="G356" s="58">
        <f>G357</f>
        <v>0</v>
      </c>
      <c r="H356" s="58">
        <f>H357</f>
        <v>0</v>
      </c>
    </row>
    <row r="357" spans="1:8" ht="36">
      <c r="A357" s="7" t="s">
        <v>431</v>
      </c>
      <c r="B357" s="57" t="s">
        <v>420</v>
      </c>
      <c r="C357" s="191" t="s">
        <v>708</v>
      </c>
      <c r="D357" s="23" t="s">
        <v>422</v>
      </c>
      <c r="E357" s="24" t="s">
        <v>423</v>
      </c>
      <c r="F357" s="53">
        <v>170.9</v>
      </c>
      <c r="G357" s="54">
        <v>0</v>
      </c>
      <c r="H357" s="54">
        <v>0</v>
      </c>
    </row>
    <row r="358" spans="1:8" ht="82.15" customHeight="1">
      <c r="A358" s="7" t="s">
        <v>431</v>
      </c>
      <c r="B358" s="57" t="s">
        <v>420</v>
      </c>
      <c r="C358" s="191" t="s">
        <v>710</v>
      </c>
      <c r="D358" s="149"/>
      <c r="E358" s="24" t="s">
        <v>711</v>
      </c>
      <c r="F358" s="58">
        <f>F359</f>
        <v>679</v>
      </c>
      <c r="G358" s="58">
        <f>G359</f>
        <v>0</v>
      </c>
      <c r="H358" s="58">
        <f>H359</f>
        <v>0</v>
      </c>
    </row>
    <row r="359" spans="1:8" ht="36">
      <c r="A359" s="7" t="s">
        <v>431</v>
      </c>
      <c r="B359" s="57" t="s">
        <v>420</v>
      </c>
      <c r="C359" s="191" t="s">
        <v>710</v>
      </c>
      <c r="D359" s="23" t="s">
        <v>422</v>
      </c>
      <c r="E359" s="24" t="s">
        <v>423</v>
      </c>
      <c r="F359" s="53">
        <v>679</v>
      </c>
      <c r="G359" s="54">
        <v>0</v>
      </c>
      <c r="H359" s="54">
        <v>0</v>
      </c>
    </row>
    <row r="360" spans="1:8" ht="84">
      <c r="A360" s="7" t="s">
        <v>431</v>
      </c>
      <c r="B360" s="57" t="s">
        <v>420</v>
      </c>
      <c r="C360" s="191" t="s">
        <v>712</v>
      </c>
      <c r="D360" s="149"/>
      <c r="E360" s="24" t="s">
        <v>713</v>
      </c>
      <c r="F360" s="58">
        <f>F361</f>
        <v>705</v>
      </c>
      <c r="G360" s="58">
        <f>G361</f>
        <v>0</v>
      </c>
      <c r="H360" s="58">
        <f>H361</f>
        <v>0</v>
      </c>
    </row>
    <row r="361" spans="1:8" ht="36">
      <c r="A361" s="7" t="s">
        <v>431</v>
      </c>
      <c r="B361" s="57" t="s">
        <v>420</v>
      </c>
      <c r="C361" s="191" t="s">
        <v>712</v>
      </c>
      <c r="D361" s="23" t="s">
        <v>422</v>
      </c>
      <c r="E361" s="24" t="s">
        <v>423</v>
      </c>
      <c r="F361" s="53">
        <v>705</v>
      </c>
      <c r="G361" s="54">
        <v>0</v>
      </c>
      <c r="H361" s="54">
        <v>0</v>
      </c>
    </row>
    <row r="362" spans="1:8" ht="72">
      <c r="A362" s="7" t="s">
        <v>431</v>
      </c>
      <c r="B362" s="57" t="s">
        <v>420</v>
      </c>
      <c r="C362" s="191" t="s">
        <v>715</v>
      </c>
      <c r="D362" s="149"/>
      <c r="E362" s="24" t="s">
        <v>716</v>
      </c>
      <c r="F362" s="58">
        <f>F363</f>
        <v>1634.16</v>
      </c>
      <c r="G362" s="58">
        <f>G363</f>
        <v>0</v>
      </c>
      <c r="H362" s="58">
        <f>H363</f>
        <v>0</v>
      </c>
    </row>
    <row r="363" spans="1:8" ht="36">
      <c r="A363" s="7" t="s">
        <v>431</v>
      </c>
      <c r="B363" s="57" t="s">
        <v>420</v>
      </c>
      <c r="C363" s="191" t="s">
        <v>715</v>
      </c>
      <c r="D363" s="23" t="s">
        <v>422</v>
      </c>
      <c r="E363" s="24" t="s">
        <v>423</v>
      </c>
      <c r="F363" s="53">
        <v>1634.16</v>
      </c>
      <c r="G363" s="54">
        <v>0</v>
      </c>
      <c r="H363" s="54">
        <v>0</v>
      </c>
    </row>
    <row r="364" spans="1:8" ht="108">
      <c r="A364" s="7" t="s">
        <v>431</v>
      </c>
      <c r="B364" s="57" t="s">
        <v>420</v>
      </c>
      <c r="C364" s="191" t="s">
        <v>714</v>
      </c>
      <c r="D364" s="149"/>
      <c r="E364" s="24" t="s">
        <v>717</v>
      </c>
      <c r="F364" s="58">
        <f>F365</f>
        <v>1536.69</v>
      </c>
      <c r="G364" s="58">
        <f>G365</f>
        <v>0</v>
      </c>
      <c r="H364" s="58">
        <f>H365</f>
        <v>0</v>
      </c>
    </row>
    <row r="365" spans="1:8" ht="36">
      <c r="A365" s="7" t="s">
        <v>431</v>
      </c>
      <c r="B365" s="57" t="s">
        <v>420</v>
      </c>
      <c r="C365" s="191" t="s">
        <v>714</v>
      </c>
      <c r="D365" s="23" t="s">
        <v>422</v>
      </c>
      <c r="E365" s="24" t="s">
        <v>423</v>
      </c>
      <c r="F365" s="53">
        <v>1536.69</v>
      </c>
      <c r="G365" s="54">
        <v>0</v>
      </c>
      <c r="H365" s="54">
        <v>0</v>
      </c>
    </row>
    <row r="366" spans="1:8" ht="96">
      <c r="A366" s="7" t="s">
        <v>431</v>
      </c>
      <c r="B366" s="57" t="s">
        <v>420</v>
      </c>
      <c r="C366" s="191" t="s">
        <v>718</v>
      </c>
      <c r="D366" s="149"/>
      <c r="E366" s="24" t="s">
        <v>719</v>
      </c>
      <c r="F366" s="58">
        <f>F367</f>
        <v>3000</v>
      </c>
      <c r="G366" s="58">
        <f>G367</f>
        <v>0</v>
      </c>
      <c r="H366" s="58">
        <f>H367</f>
        <v>0</v>
      </c>
    </row>
    <row r="367" spans="1:8" ht="36">
      <c r="A367" s="7" t="s">
        <v>431</v>
      </c>
      <c r="B367" s="57" t="s">
        <v>420</v>
      </c>
      <c r="C367" s="191" t="s">
        <v>718</v>
      </c>
      <c r="D367" s="23" t="s">
        <v>422</v>
      </c>
      <c r="E367" s="24" t="s">
        <v>423</v>
      </c>
      <c r="F367" s="53">
        <v>3000</v>
      </c>
      <c r="G367" s="54">
        <v>0</v>
      </c>
      <c r="H367" s="54">
        <v>0</v>
      </c>
    </row>
    <row r="368" spans="1:8" ht="82.9" customHeight="1">
      <c r="A368" s="7" t="s">
        <v>431</v>
      </c>
      <c r="B368" s="57" t="s">
        <v>420</v>
      </c>
      <c r="C368" s="191" t="s">
        <v>720</v>
      </c>
      <c r="D368" s="149"/>
      <c r="E368" s="24" t="s">
        <v>721</v>
      </c>
      <c r="F368" s="58">
        <f>F369</f>
        <v>291</v>
      </c>
      <c r="G368" s="58">
        <f>G369</f>
        <v>0</v>
      </c>
      <c r="H368" s="58">
        <f>H369</f>
        <v>0</v>
      </c>
    </row>
    <row r="369" spans="1:8" ht="36">
      <c r="A369" s="7" t="s">
        <v>431</v>
      </c>
      <c r="B369" s="57" t="s">
        <v>420</v>
      </c>
      <c r="C369" s="191" t="s">
        <v>720</v>
      </c>
      <c r="D369" s="23" t="s">
        <v>422</v>
      </c>
      <c r="E369" s="24" t="s">
        <v>423</v>
      </c>
      <c r="F369" s="53">
        <v>291</v>
      </c>
      <c r="G369" s="54">
        <v>0</v>
      </c>
      <c r="H369" s="54">
        <v>0</v>
      </c>
    </row>
    <row r="370" spans="1:8" ht="70.900000000000006" customHeight="1">
      <c r="A370" s="7" t="s">
        <v>431</v>
      </c>
      <c r="B370" s="57" t="s">
        <v>420</v>
      </c>
      <c r="C370" s="191" t="s">
        <v>722</v>
      </c>
      <c r="D370" s="149"/>
      <c r="E370" s="24" t="s">
        <v>723</v>
      </c>
      <c r="F370" s="58">
        <f>F371</f>
        <v>1120.0999999999999</v>
      </c>
      <c r="G370" s="58">
        <f>G371</f>
        <v>0</v>
      </c>
      <c r="H370" s="58">
        <f>H371</f>
        <v>0</v>
      </c>
    </row>
    <row r="371" spans="1:8" ht="36">
      <c r="A371" s="7" t="s">
        <v>431</v>
      </c>
      <c r="B371" s="57" t="s">
        <v>420</v>
      </c>
      <c r="C371" s="191" t="s">
        <v>722</v>
      </c>
      <c r="D371" s="23" t="s">
        <v>422</v>
      </c>
      <c r="E371" s="24" t="s">
        <v>423</v>
      </c>
      <c r="F371" s="58">
        <v>1120.0999999999999</v>
      </c>
      <c r="G371" s="150">
        <v>0</v>
      </c>
      <c r="H371" s="150">
        <v>0</v>
      </c>
    </row>
    <row r="372" spans="1:8" ht="82.15" customHeight="1">
      <c r="A372" s="7" t="s">
        <v>431</v>
      </c>
      <c r="B372" s="57" t="s">
        <v>420</v>
      </c>
      <c r="C372" s="191" t="s">
        <v>825</v>
      </c>
      <c r="D372" s="149"/>
      <c r="E372" s="24" t="s">
        <v>847</v>
      </c>
      <c r="F372" s="58">
        <f>F373</f>
        <v>300</v>
      </c>
      <c r="G372" s="58">
        <f>G373</f>
        <v>0</v>
      </c>
      <c r="H372" s="58">
        <f>H373</f>
        <v>0</v>
      </c>
    </row>
    <row r="373" spans="1:8" ht="36">
      <c r="A373" s="7" t="s">
        <v>431</v>
      </c>
      <c r="B373" s="57" t="s">
        <v>420</v>
      </c>
      <c r="C373" s="191" t="s">
        <v>825</v>
      </c>
      <c r="D373" s="23" t="s">
        <v>422</v>
      </c>
      <c r="E373" s="24" t="s">
        <v>423</v>
      </c>
      <c r="F373" s="53">
        <v>300</v>
      </c>
      <c r="G373" s="54">
        <v>0</v>
      </c>
      <c r="H373" s="54">
        <v>0</v>
      </c>
    </row>
    <row r="374" spans="1:8" ht="39" customHeight="1">
      <c r="A374" s="7" t="s">
        <v>431</v>
      </c>
      <c r="B374" s="57" t="s">
        <v>420</v>
      </c>
      <c r="C374" s="59" t="s">
        <v>646</v>
      </c>
      <c r="D374" s="60"/>
      <c r="E374" s="31" t="s">
        <v>647</v>
      </c>
      <c r="F374" s="58">
        <f>F375+F385</f>
        <v>60268.707999999999</v>
      </c>
      <c r="G374" s="58">
        <f>G375+G385</f>
        <v>19865.038</v>
      </c>
      <c r="H374" s="58">
        <f>H375+H385</f>
        <v>17621.806</v>
      </c>
    </row>
    <row r="375" spans="1:8" ht="38.450000000000003" customHeight="1">
      <c r="A375" s="7" t="s">
        <v>431</v>
      </c>
      <c r="B375" s="57" t="s">
        <v>420</v>
      </c>
      <c r="C375" s="59" t="s">
        <v>648</v>
      </c>
      <c r="D375" s="60"/>
      <c r="E375" s="31" t="s">
        <v>649</v>
      </c>
      <c r="F375" s="58">
        <f>F376+F379+F381+F383</f>
        <v>21261.087</v>
      </c>
      <c r="G375" s="58">
        <f>G376+G379+G381+G383</f>
        <v>19865.038</v>
      </c>
      <c r="H375" s="58">
        <f>H376+H379+H381+H383</f>
        <v>17621.806</v>
      </c>
    </row>
    <row r="376" spans="1:8" ht="36">
      <c r="A376" s="7" t="s">
        <v>431</v>
      </c>
      <c r="B376" s="57" t="s">
        <v>420</v>
      </c>
      <c r="C376" s="59" t="s">
        <v>650</v>
      </c>
      <c r="D376" s="60"/>
      <c r="E376" s="31" t="s">
        <v>651</v>
      </c>
      <c r="F376" s="58">
        <f>F377+F378</f>
        <v>11758.475</v>
      </c>
      <c r="G376" s="58">
        <f>G377+G378</f>
        <v>13621.806</v>
      </c>
      <c r="H376" s="58">
        <f>H377+H378</f>
        <v>17621.806</v>
      </c>
    </row>
    <row r="377" spans="1:8" ht="36">
      <c r="A377" s="7" t="s">
        <v>431</v>
      </c>
      <c r="B377" s="57" t="s">
        <v>420</v>
      </c>
      <c r="C377" s="59" t="s">
        <v>650</v>
      </c>
      <c r="D377" s="23" t="s">
        <v>422</v>
      </c>
      <c r="E377" s="24" t="s">
        <v>423</v>
      </c>
      <c r="F377" s="58">
        <v>8242.2520000000004</v>
      </c>
      <c r="G377" s="58">
        <v>6105.5829999999996</v>
      </c>
      <c r="H377" s="58">
        <v>8105.5829999999996</v>
      </c>
    </row>
    <row r="378" spans="1:8" ht="48">
      <c r="A378" s="7" t="s">
        <v>431</v>
      </c>
      <c r="B378" s="57" t="s">
        <v>420</v>
      </c>
      <c r="C378" s="59" t="s">
        <v>650</v>
      </c>
      <c r="D378" s="6">
        <v>600</v>
      </c>
      <c r="E378" s="24" t="s">
        <v>462</v>
      </c>
      <c r="F378" s="58">
        <v>3516.223</v>
      </c>
      <c r="G378" s="58">
        <v>7516.223</v>
      </c>
      <c r="H378" s="58">
        <v>9516.223</v>
      </c>
    </row>
    <row r="379" spans="1:8" ht="49.15" customHeight="1">
      <c r="A379" s="7" t="s">
        <v>431</v>
      </c>
      <c r="B379" s="57" t="s">
        <v>420</v>
      </c>
      <c r="C379" s="59" t="s">
        <v>860</v>
      </c>
      <c r="D379" s="60"/>
      <c r="E379" s="189" t="s">
        <v>654</v>
      </c>
      <c r="F379" s="58">
        <f>F380</f>
        <v>3259.38</v>
      </c>
      <c r="G379" s="58">
        <f>G380</f>
        <v>0</v>
      </c>
      <c r="H379" s="58">
        <f>H380</f>
        <v>0</v>
      </c>
    </row>
    <row r="380" spans="1:8" ht="36">
      <c r="A380" s="7" t="s">
        <v>431</v>
      </c>
      <c r="B380" s="57" t="s">
        <v>420</v>
      </c>
      <c r="C380" s="59" t="s">
        <v>860</v>
      </c>
      <c r="D380" s="23" t="s">
        <v>422</v>
      </c>
      <c r="E380" s="24" t="s">
        <v>423</v>
      </c>
      <c r="F380" s="58">
        <v>3259.38</v>
      </c>
      <c r="G380" s="58">
        <v>0</v>
      </c>
      <c r="H380" s="58">
        <v>0</v>
      </c>
    </row>
    <row r="381" spans="1:8" ht="36">
      <c r="A381" s="7" t="s">
        <v>431</v>
      </c>
      <c r="B381" s="57" t="s">
        <v>420</v>
      </c>
      <c r="C381" s="59" t="s">
        <v>861</v>
      </c>
      <c r="D381" s="60"/>
      <c r="E381" s="189" t="s">
        <v>652</v>
      </c>
      <c r="F381" s="58">
        <f>F382</f>
        <v>6180.8</v>
      </c>
      <c r="G381" s="58">
        <f>G382</f>
        <v>6180.8</v>
      </c>
      <c r="H381" s="58">
        <f>H382</f>
        <v>0</v>
      </c>
    </row>
    <row r="382" spans="1:8" ht="36">
      <c r="A382" s="7" t="s">
        <v>431</v>
      </c>
      <c r="B382" s="57" t="s">
        <v>420</v>
      </c>
      <c r="C382" s="59" t="s">
        <v>861</v>
      </c>
      <c r="D382" s="23" t="s">
        <v>422</v>
      </c>
      <c r="E382" s="24" t="s">
        <v>423</v>
      </c>
      <c r="F382" s="58">
        <v>6180.8</v>
      </c>
      <c r="G382" s="58">
        <v>6180.8</v>
      </c>
      <c r="H382" s="58">
        <v>0</v>
      </c>
    </row>
    <row r="383" spans="1:8" ht="48">
      <c r="A383" s="7" t="s">
        <v>431</v>
      </c>
      <c r="B383" s="57" t="s">
        <v>420</v>
      </c>
      <c r="C383" s="59" t="s">
        <v>862</v>
      </c>
      <c r="D383" s="60"/>
      <c r="E383" s="189" t="s">
        <v>653</v>
      </c>
      <c r="F383" s="58">
        <f>F384</f>
        <v>62.432000000000002</v>
      </c>
      <c r="G383" s="58">
        <f>G384</f>
        <v>62.432000000000002</v>
      </c>
      <c r="H383" s="58">
        <f>H384</f>
        <v>0</v>
      </c>
    </row>
    <row r="384" spans="1:8" ht="36">
      <c r="A384" s="7" t="s">
        <v>431</v>
      </c>
      <c r="B384" s="57" t="s">
        <v>420</v>
      </c>
      <c r="C384" s="59" t="s">
        <v>862</v>
      </c>
      <c r="D384" s="23" t="s">
        <v>422</v>
      </c>
      <c r="E384" s="24" t="s">
        <v>423</v>
      </c>
      <c r="F384" s="58">
        <v>62.432000000000002</v>
      </c>
      <c r="G384" s="58">
        <v>62.432000000000002</v>
      </c>
      <c r="H384" s="58">
        <v>0</v>
      </c>
    </row>
    <row r="385" spans="1:8" ht="48">
      <c r="A385" s="7" t="s">
        <v>431</v>
      </c>
      <c r="B385" s="57" t="s">
        <v>420</v>
      </c>
      <c r="C385" s="61" t="s">
        <v>378</v>
      </c>
      <c r="D385" s="60"/>
      <c r="E385" s="31" t="s">
        <v>655</v>
      </c>
      <c r="F385" s="58">
        <f>F386+F388</f>
        <v>39007.620999999999</v>
      </c>
      <c r="G385" s="58">
        <f>G386+G388</f>
        <v>0</v>
      </c>
      <c r="H385" s="58">
        <f>H386+H388</f>
        <v>0</v>
      </c>
    </row>
    <row r="386" spans="1:8" ht="27" customHeight="1">
      <c r="A386" s="7" t="s">
        <v>431</v>
      </c>
      <c r="B386" s="57" t="s">
        <v>420</v>
      </c>
      <c r="C386" s="61" t="s">
        <v>374</v>
      </c>
      <c r="D386" s="60"/>
      <c r="E386" s="31" t="s">
        <v>656</v>
      </c>
      <c r="F386" s="58">
        <f>F387</f>
        <v>14665.050999999999</v>
      </c>
      <c r="G386" s="58">
        <f>G387</f>
        <v>0</v>
      </c>
      <c r="H386" s="58">
        <f>H387</f>
        <v>0</v>
      </c>
    </row>
    <row r="387" spans="1:8" ht="36">
      <c r="A387" s="7" t="s">
        <v>431</v>
      </c>
      <c r="B387" s="57" t="s">
        <v>420</v>
      </c>
      <c r="C387" s="61" t="s">
        <v>374</v>
      </c>
      <c r="D387" s="23" t="s">
        <v>422</v>
      </c>
      <c r="E387" s="24" t="s">
        <v>423</v>
      </c>
      <c r="F387" s="58">
        <v>14665.050999999999</v>
      </c>
      <c r="G387" s="58">
        <v>0</v>
      </c>
      <c r="H387" s="58">
        <v>0</v>
      </c>
    </row>
    <row r="388" spans="1:8" ht="60">
      <c r="A388" s="7" t="s">
        <v>431</v>
      </c>
      <c r="B388" s="57" t="s">
        <v>420</v>
      </c>
      <c r="C388" s="61" t="s">
        <v>887</v>
      </c>
      <c r="D388" s="188"/>
      <c r="E388" s="5" t="s">
        <v>842</v>
      </c>
      <c r="F388" s="58">
        <f>F389</f>
        <v>24342.57</v>
      </c>
      <c r="G388" s="58">
        <f>G389</f>
        <v>0</v>
      </c>
      <c r="H388" s="58">
        <f>H389</f>
        <v>0</v>
      </c>
    </row>
    <row r="389" spans="1:8" ht="36">
      <c r="A389" s="7" t="s">
        <v>431</v>
      </c>
      <c r="B389" s="57" t="s">
        <v>420</v>
      </c>
      <c r="C389" s="61" t="s">
        <v>887</v>
      </c>
      <c r="D389" s="23" t="s">
        <v>422</v>
      </c>
      <c r="E389" s="24" t="s">
        <v>423</v>
      </c>
      <c r="F389" s="58">
        <v>24342.57</v>
      </c>
      <c r="G389" s="58">
        <f>G379</f>
        <v>0</v>
      </c>
      <c r="H389" s="58">
        <f>H379</f>
        <v>0</v>
      </c>
    </row>
    <row r="390" spans="1:8">
      <c r="A390" s="7" t="s">
        <v>431</v>
      </c>
      <c r="B390" s="57" t="s">
        <v>420</v>
      </c>
      <c r="C390" s="28" t="s">
        <v>475</v>
      </c>
      <c r="D390" s="60"/>
      <c r="E390" s="31" t="s">
        <v>409</v>
      </c>
      <c r="F390" s="53">
        <f t="shared" ref="F390:H391" si="30">F391</f>
        <v>63480.224000000002</v>
      </c>
      <c r="G390" s="53">
        <f t="shared" si="30"/>
        <v>63213.674000000006</v>
      </c>
      <c r="H390" s="53">
        <f t="shared" si="30"/>
        <v>63213.674000000006</v>
      </c>
    </row>
    <row r="391" spans="1:8" ht="36">
      <c r="A391" s="7" t="s">
        <v>431</v>
      </c>
      <c r="B391" s="57" t="s">
        <v>420</v>
      </c>
      <c r="C391" s="59" t="s">
        <v>476</v>
      </c>
      <c r="D391" s="60"/>
      <c r="E391" s="31" t="s">
        <v>411</v>
      </c>
      <c r="F391" s="53">
        <f t="shared" si="30"/>
        <v>63480.224000000002</v>
      </c>
      <c r="G391" s="53">
        <f t="shared" si="30"/>
        <v>63213.674000000006</v>
      </c>
      <c r="H391" s="53">
        <f t="shared" si="30"/>
        <v>63213.674000000006</v>
      </c>
    </row>
    <row r="392" spans="1:8" ht="36">
      <c r="A392" s="7" t="s">
        <v>431</v>
      </c>
      <c r="B392" s="57" t="s">
        <v>420</v>
      </c>
      <c r="C392" s="59" t="s">
        <v>657</v>
      </c>
      <c r="D392" s="60"/>
      <c r="E392" s="31" t="s">
        <v>452</v>
      </c>
      <c r="F392" s="53">
        <f>F393+F394+F396+F395</f>
        <v>63480.224000000002</v>
      </c>
      <c r="G392" s="53">
        <f>G393+G394+G396+G395</f>
        <v>63213.674000000006</v>
      </c>
      <c r="H392" s="53">
        <f>H393+H394+H396+H395</f>
        <v>63213.674000000006</v>
      </c>
    </row>
    <row r="393" spans="1:8" ht="96">
      <c r="A393" s="7" t="s">
        <v>431</v>
      </c>
      <c r="B393" s="57" t="s">
        <v>420</v>
      </c>
      <c r="C393" s="59" t="s">
        <v>657</v>
      </c>
      <c r="D393" s="23" t="s">
        <v>414</v>
      </c>
      <c r="E393" s="24" t="s">
        <v>415</v>
      </c>
      <c r="F393" s="53">
        <v>54968.669000000002</v>
      </c>
      <c r="G393" s="53">
        <v>54968.669000000002</v>
      </c>
      <c r="H393" s="53">
        <v>54968.669000000002</v>
      </c>
    </row>
    <row r="394" spans="1:8" ht="36">
      <c r="A394" s="7" t="s">
        <v>431</v>
      </c>
      <c r="B394" s="57" t="s">
        <v>420</v>
      </c>
      <c r="C394" s="59" t="s">
        <v>657</v>
      </c>
      <c r="D394" s="23" t="s">
        <v>422</v>
      </c>
      <c r="E394" s="24" t="s">
        <v>423</v>
      </c>
      <c r="F394" s="53">
        <v>7974.027</v>
      </c>
      <c r="G394" s="53">
        <v>7789.8530000000001</v>
      </c>
      <c r="H394" s="53">
        <v>7789.8530000000001</v>
      </c>
    </row>
    <row r="395" spans="1:8" ht="24">
      <c r="A395" s="7" t="s">
        <v>431</v>
      </c>
      <c r="B395" s="57" t="s">
        <v>420</v>
      </c>
      <c r="C395" s="59" t="s">
        <v>657</v>
      </c>
      <c r="D395" s="6">
        <v>300</v>
      </c>
      <c r="E395" s="5" t="s">
        <v>424</v>
      </c>
      <c r="F395" s="53">
        <v>80.676000000000002</v>
      </c>
      <c r="G395" s="53">
        <v>0</v>
      </c>
      <c r="H395" s="53">
        <v>0</v>
      </c>
    </row>
    <row r="396" spans="1:8">
      <c r="A396" s="7" t="s">
        <v>431</v>
      </c>
      <c r="B396" s="57" t="s">
        <v>420</v>
      </c>
      <c r="C396" s="59" t="s">
        <v>657</v>
      </c>
      <c r="D396" s="6" t="s">
        <v>453</v>
      </c>
      <c r="E396" s="5" t="s">
        <v>446</v>
      </c>
      <c r="F396" s="53">
        <v>456.85199999999998</v>
      </c>
      <c r="G396" s="53">
        <v>455.15199999999999</v>
      </c>
      <c r="H396" s="53">
        <v>455.15199999999999</v>
      </c>
    </row>
    <row r="397" spans="1:8" ht="24">
      <c r="A397" s="7" t="s">
        <v>431</v>
      </c>
      <c r="B397" s="57" t="s">
        <v>420</v>
      </c>
      <c r="C397" s="7" t="s">
        <v>416</v>
      </c>
      <c r="D397" s="6"/>
      <c r="E397" s="5" t="s">
        <v>417</v>
      </c>
      <c r="F397" s="53">
        <f>F398</f>
        <v>1500</v>
      </c>
      <c r="G397" s="53">
        <f t="shared" ref="G397:H399" si="31">G398</f>
        <v>0</v>
      </c>
      <c r="H397" s="53">
        <f t="shared" si="31"/>
        <v>0</v>
      </c>
    </row>
    <row r="398" spans="1:8" ht="72">
      <c r="A398" s="7" t="s">
        <v>431</v>
      </c>
      <c r="B398" s="57" t="s">
        <v>420</v>
      </c>
      <c r="C398" s="7" t="s">
        <v>325</v>
      </c>
      <c r="D398" s="25"/>
      <c r="E398" s="26" t="s">
        <v>327</v>
      </c>
      <c r="F398" s="53">
        <f>F399</f>
        <v>1500</v>
      </c>
      <c r="G398" s="53">
        <f t="shared" si="31"/>
        <v>0</v>
      </c>
      <c r="H398" s="53">
        <f t="shared" si="31"/>
        <v>0</v>
      </c>
    </row>
    <row r="399" spans="1:8" ht="48">
      <c r="A399" s="7" t="s">
        <v>431</v>
      </c>
      <c r="B399" s="57" t="s">
        <v>420</v>
      </c>
      <c r="C399" s="7" t="s">
        <v>326</v>
      </c>
      <c r="D399" s="25"/>
      <c r="E399" s="26" t="s">
        <v>324</v>
      </c>
      <c r="F399" s="53">
        <f>F400</f>
        <v>1500</v>
      </c>
      <c r="G399" s="53">
        <f t="shared" si="31"/>
        <v>0</v>
      </c>
      <c r="H399" s="53">
        <f t="shared" si="31"/>
        <v>0</v>
      </c>
    </row>
    <row r="400" spans="1:8" ht="36">
      <c r="A400" s="7" t="s">
        <v>431</v>
      </c>
      <c r="B400" s="57" t="s">
        <v>420</v>
      </c>
      <c r="C400" s="7" t="s">
        <v>326</v>
      </c>
      <c r="D400" s="23" t="s">
        <v>422</v>
      </c>
      <c r="E400" s="24" t="s">
        <v>423</v>
      </c>
      <c r="F400" s="53">
        <v>1500</v>
      </c>
      <c r="G400" s="53">
        <v>0</v>
      </c>
      <c r="H400" s="53">
        <v>0</v>
      </c>
    </row>
    <row r="401" spans="1:8" ht="36">
      <c r="A401" s="14" t="s">
        <v>431</v>
      </c>
      <c r="B401" s="14" t="s">
        <v>431</v>
      </c>
      <c r="C401" s="62"/>
      <c r="D401" s="63"/>
      <c r="E401" s="64" t="s">
        <v>658</v>
      </c>
      <c r="F401" s="65">
        <f t="shared" ref="F401:H403" si="32">F402</f>
        <v>30402.934000000001</v>
      </c>
      <c r="G401" s="65">
        <f t="shared" si="32"/>
        <v>30282.590999999997</v>
      </c>
      <c r="H401" s="65">
        <f t="shared" si="32"/>
        <v>30282.590999999997</v>
      </c>
    </row>
    <row r="402" spans="1:8" ht="60">
      <c r="A402" s="7" t="s">
        <v>431</v>
      </c>
      <c r="B402" s="15" t="s">
        <v>431</v>
      </c>
      <c r="C402" s="38" t="s">
        <v>579</v>
      </c>
      <c r="D402" s="18"/>
      <c r="E402" s="19" t="s">
        <v>659</v>
      </c>
      <c r="F402" s="66">
        <f t="shared" si="32"/>
        <v>30402.934000000001</v>
      </c>
      <c r="G402" s="66">
        <f t="shared" si="32"/>
        <v>30282.590999999997</v>
      </c>
      <c r="H402" s="66">
        <f t="shared" si="32"/>
        <v>30282.590999999997</v>
      </c>
    </row>
    <row r="403" spans="1:8">
      <c r="A403" s="7" t="s">
        <v>431</v>
      </c>
      <c r="B403" s="7" t="s">
        <v>431</v>
      </c>
      <c r="C403" s="7" t="s">
        <v>660</v>
      </c>
      <c r="D403" s="6"/>
      <c r="E403" s="5" t="s">
        <v>409</v>
      </c>
      <c r="F403" s="53">
        <f t="shared" si="32"/>
        <v>30402.934000000001</v>
      </c>
      <c r="G403" s="53">
        <f t="shared" si="32"/>
        <v>30282.590999999997</v>
      </c>
      <c r="H403" s="53">
        <f t="shared" si="32"/>
        <v>30282.590999999997</v>
      </c>
    </row>
    <row r="404" spans="1:8" ht="36">
      <c r="A404" s="7" t="s">
        <v>431</v>
      </c>
      <c r="B404" s="7" t="s">
        <v>431</v>
      </c>
      <c r="C404" s="28" t="s">
        <v>661</v>
      </c>
      <c r="D404" s="6"/>
      <c r="E404" s="5" t="s">
        <v>411</v>
      </c>
      <c r="F404" s="53">
        <f>F405+F409+F411</f>
        <v>30402.934000000001</v>
      </c>
      <c r="G404" s="53">
        <f>G405+G409+G411</f>
        <v>30282.590999999997</v>
      </c>
      <c r="H404" s="53">
        <f>H405+H409+H411</f>
        <v>30282.590999999997</v>
      </c>
    </row>
    <row r="405" spans="1:8" ht="60">
      <c r="A405" s="7" t="s">
        <v>431</v>
      </c>
      <c r="B405" s="7" t="s">
        <v>431</v>
      </c>
      <c r="C405" s="22" t="s">
        <v>662</v>
      </c>
      <c r="D405" s="6"/>
      <c r="E405" s="5" t="s">
        <v>478</v>
      </c>
      <c r="F405" s="53">
        <f>F406+F407+F408</f>
        <v>12303.506000000001</v>
      </c>
      <c r="G405" s="53">
        <f t="shared" ref="G405:H405" si="33">G406+G407+G408</f>
        <v>12259.578</v>
      </c>
      <c r="H405" s="53">
        <f t="shared" si="33"/>
        <v>12259.578</v>
      </c>
    </row>
    <row r="406" spans="1:8" ht="96">
      <c r="A406" s="7" t="s">
        <v>431</v>
      </c>
      <c r="B406" s="7" t="s">
        <v>431</v>
      </c>
      <c r="C406" s="28" t="s">
        <v>662</v>
      </c>
      <c r="D406" s="23" t="s">
        <v>414</v>
      </c>
      <c r="E406" s="24" t="s">
        <v>415</v>
      </c>
      <c r="F406" s="53">
        <v>11954.314</v>
      </c>
      <c r="G406" s="53">
        <v>11954.314</v>
      </c>
      <c r="H406" s="53">
        <v>11954.314</v>
      </c>
    </row>
    <row r="407" spans="1:8" ht="36">
      <c r="A407" s="7" t="s">
        <v>431</v>
      </c>
      <c r="B407" s="7" t="s">
        <v>431</v>
      </c>
      <c r="C407" s="28" t="s">
        <v>662</v>
      </c>
      <c r="D407" s="23" t="s">
        <v>422</v>
      </c>
      <c r="E407" s="24" t="s">
        <v>423</v>
      </c>
      <c r="F407" s="21">
        <v>348.69200000000001</v>
      </c>
      <c r="G407" s="21">
        <v>305.26400000000001</v>
      </c>
      <c r="H407" s="21">
        <v>305.26400000000001</v>
      </c>
    </row>
    <row r="408" spans="1:8">
      <c r="A408" s="7" t="s">
        <v>431</v>
      </c>
      <c r="B408" s="7" t="s">
        <v>431</v>
      </c>
      <c r="C408" s="28" t="s">
        <v>662</v>
      </c>
      <c r="D408" s="6">
        <v>800</v>
      </c>
      <c r="E408" s="5" t="s">
        <v>446</v>
      </c>
      <c r="F408" s="21">
        <v>0.5</v>
      </c>
      <c r="G408" s="21">
        <v>0</v>
      </c>
      <c r="H408" s="21">
        <v>0</v>
      </c>
    </row>
    <row r="409" spans="1:8" ht="60">
      <c r="A409" s="7" t="s">
        <v>431</v>
      </c>
      <c r="B409" s="7" t="s">
        <v>431</v>
      </c>
      <c r="C409" s="28" t="s">
        <v>663</v>
      </c>
      <c r="D409" s="25"/>
      <c r="E409" s="26" t="s">
        <v>430</v>
      </c>
      <c r="F409" s="53">
        <f>F410</f>
        <v>8718.1919999999991</v>
      </c>
      <c r="G409" s="53">
        <f>G410</f>
        <v>8718.1919999999991</v>
      </c>
      <c r="H409" s="53">
        <f>H410</f>
        <v>8718.1919999999991</v>
      </c>
    </row>
    <row r="410" spans="1:8" ht="96">
      <c r="A410" s="7" t="s">
        <v>431</v>
      </c>
      <c r="B410" s="7" t="s">
        <v>431</v>
      </c>
      <c r="C410" s="28" t="s">
        <v>663</v>
      </c>
      <c r="D410" s="23" t="s">
        <v>414</v>
      </c>
      <c r="E410" s="24" t="s">
        <v>415</v>
      </c>
      <c r="F410" s="53">
        <v>8718.1919999999991</v>
      </c>
      <c r="G410" s="53">
        <v>8718.1919999999991</v>
      </c>
      <c r="H410" s="53">
        <v>8718.1919999999991</v>
      </c>
    </row>
    <row r="411" spans="1:8" ht="36">
      <c r="A411" s="7" t="s">
        <v>431</v>
      </c>
      <c r="B411" s="7" t="s">
        <v>431</v>
      </c>
      <c r="C411" s="28" t="s">
        <v>294</v>
      </c>
      <c r="D411" s="25"/>
      <c r="E411" s="31" t="s">
        <v>452</v>
      </c>
      <c r="F411" s="53">
        <f>F412+F413</f>
        <v>9381.2360000000008</v>
      </c>
      <c r="G411" s="53">
        <f>G412+G413</f>
        <v>9304.8209999999999</v>
      </c>
      <c r="H411" s="53">
        <f>H412+H413</f>
        <v>9304.8209999999999</v>
      </c>
    </row>
    <row r="412" spans="1:8" ht="96">
      <c r="A412" s="7" t="s">
        <v>431</v>
      </c>
      <c r="B412" s="7" t="s">
        <v>431</v>
      </c>
      <c r="C412" s="28" t="s">
        <v>294</v>
      </c>
      <c r="D412" s="23" t="s">
        <v>414</v>
      </c>
      <c r="E412" s="24" t="s">
        <v>415</v>
      </c>
      <c r="F412" s="53">
        <v>9061.9410000000007</v>
      </c>
      <c r="G412" s="53">
        <v>9061.9410000000007</v>
      </c>
      <c r="H412" s="53">
        <v>9061.9410000000007</v>
      </c>
    </row>
    <row r="413" spans="1:8" ht="36">
      <c r="A413" s="7" t="s">
        <v>431</v>
      </c>
      <c r="B413" s="7" t="s">
        <v>431</v>
      </c>
      <c r="C413" s="28" t="s">
        <v>294</v>
      </c>
      <c r="D413" s="23" t="s">
        <v>422</v>
      </c>
      <c r="E413" s="24" t="s">
        <v>423</v>
      </c>
      <c r="F413" s="21">
        <v>319.29500000000002</v>
      </c>
      <c r="G413" s="21">
        <v>242.88</v>
      </c>
      <c r="H413" s="21">
        <v>242.88</v>
      </c>
    </row>
    <row r="414" spans="1:8">
      <c r="A414" s="10" t="s">
        <v>664</v>
      </c>
      <c r="B414" s="10" t="s">
        <v>402</v>
      </c>
      <c r="C414" s="44"/>
      <c r="D414" s="6"/>
      <c r="E414" s="11" t="s">
        <v>665</v>
      </c>
      <c r="F414" s="12">
        <f>F415+F454+F525+F566+F593+F610</f>
        <v>2045756.2129999998</v>
      </c>
      <c r="G414" s="12">
        <f>G415+G454+G525+G566+G593+G610</f>
        <v>1881310.331</v>
      </c>
      <c r="H414" s="12">
        <f>H415+H454+H525+H566+H593+H610</f>
        <v>1932557.1530000002</v>
      </c>
    </row>
    <row r="415" spans="1:8">
      <c r="A415" s="27" t="s">
        <v>664</v>
      </c>
      <c r="B415" s="27" t="s">
        <v>401</v>
      </c>
      <c r="C415" s="14"/>
      <c r="D415" s="27"/>
      <c r="E415" s="16" t="s">
        <v>179</v>
      </c>
      <c r="F415" s="17">
        <f>F416+F448</f>
        <v>751199.69699999993</v>
      </c>
      <c r="G415" s="17">
        <f>G416+G448</f>
        <v>707650.21900000004</v>
      </c>
      <c r="H415" s="17">
        <f>H416+H448</f>
        <v>731375.41899999999</v>
      </c>
    </row>
    <row r="416" spans="1:8" ht="48">
      <c r="A416" s="18" t="s">
        <v>664</v>
      </c>
      <c r="B416" s="18" t="s">
        <v>401</v>
      </c>
      <c r="C416" s="15" t="s">
        <v>667</v>
      </c>
      <c r="D416" s="18"/>
      <c r="E416" s="19" t="s">
        <v>668</v>
      </c>
      <c r="F416" s="20">
        <f>F417</f>
        <v>747570.74699999997</v>
      </c>
      <c r="G416" s="20">
        <f>G417</f>
        <v>707650.21900000004</v>
      </c>
      <c r="H416" s="20">
        <f>H417</f>
        <v>731375.41899999999</v>
      </c>
    </row>
    <row r="417" spans="1:8" ht="24">
      <c r="A417" s="6" t="s">
        <v>664</v>
      </c>
      <c r="B417" s="6" t="s">
        <v>401</v>
      </c>
      <c r="C417" s="7" t="s">
        <v>180</v>
      </c>
      <c r="D417" s="6"/>
      <c r="E417" s="5" t="s">
        <v>181</v>
      </c>
      <c r="F417" s="21">
        <f>F418+F427+F430+F443</f>
        <v>747570.74699999997</v>
      </c>
      <c r="G417" s="21">
        <f>G418+G427+G430+G443</f>
        <v>707650.21900000004</v>
      </c>
      <c r="H417" s="21">
        <f>H418+H427+H430+H443</f>
        <v>731375.41899999999</v>
      </c>
    </row>
    <row r="418" spans="1:8" ht="60">
      <c r="A418" s="6" t="s">
        <v>664</v>
      </c>
      <c r="B418" s="6" t="s">
        <v>401</v>
      </c>
      <c r="C418" s="7" t="s">
        <v>182</v>
      </c>
      <c r="D418" s="6"/>
      <c r="E418" s="5" t="s">
        <v>183</v>
      </c>
      <c r="F418" s="21">
        <f>F419+F421+F425+F423</f>
        <v>331378.32700000005</v>
      </c>
      <c r="G418" s="21">
        <f>G419+G421+G425+G423</f>
        <v>310599.21899999998</v>
      </c>
      <c r="H418" s="21">
        <f>H419+H421+H425+H423</f>
        <v>322599.21899999998</v>
      </c>
    </row>
    <row r="419" spans="1:8" ht="36">
      <c r="A419" s="6" t="s">
        <v>664</v>
      </c>
      <c r="B419" s="6" t="s">
        <v>401</v>
      </c>
      <c r="C419" s="7" t="s">
        <v>184</v>
      </c>
      <c r="D419" s="6"/>
      <c r="E419" s="5" t="s">
        <v>185</v>
      </c>
      <c r="F419" s="21">
        <f>F420</f>
        <v>263902.46100000001</v>
      </c>
      <c r="G419" s="21">
        <f>G420</f>
        <v>278599.21899999998</v>
      </c>
      <c r="H419" s="21">
        <f>H420</f>
        <v>290599.21899999998</v>
      </c>
    </row>
    <row r="420" spans="1:8" ht="48">
      <c r="A420" s="6" t="s">
        <v>664</v>
      </c>
      <c r="B420" s="6" t="s">
        <v>401</v>
      </c>
      <c r="C420" s="7" t="s">
        <v>184</v>
      </c>
      <c r="D420" s="37" t="s">
        <v>461</v>
      </c>
      <c r="E420" s="24" t="s">
        <v>462</v>
      </c>
      <c r="F420" s="21">
        <v>263902.46100000001</v>
      </c>
      <c r="G420" s="21">
        <v>278599.21899999998</v>
      </c>
      <c r="H420" s="21">
        <v>290599.21899999998</v>
      </c>
    </row>
    <row r="421" spans="1:8" ht="36">
      <c r="A421" s="6" t="s">
        <v>664</v>
      </c>
      <c r="B421" s="6" t="s">
        <v>401</v>
      </c>
      <c r="C421" s="7" t="s">
        <v>186</v>
      </c>
      <c r="D421" s="6"/>
      <c r="E421" s="5" t="s">
        <v>187</v>
      </c>
      <c r="F421" s="21">
        <f>F422</f>
        <v>32000</v>
      </c>
      <c r="G421" s="21">
        <f>G422</f>
        <v>32000</v>
      </c>
      <c r="H421" s="21">
        <f>H422</f>
        <v>32000</v>
      </c>
    </row>
    <row r="422" spans="1:8" ht="48">
      <c r="A422" s="6" t="s">
        <v>664</v>
      </c>
      <c r="B422" s="6" t="s">
        <v>401</v>
      </c>
      <c r="C422" s="7" t="s">
        <v>186</v>
      </c>
      <c r="D422" s="37" t="s">
        <v>461</v>
      </c>
      <c r="E422" s="24" t="s">
        <v>462</v>
      </c>
      <c r="F422" s="21">
        <v>32000</v>
      </c>
      <c r="G422" s="21">
        <v>32000</v>
      </c>
      <c r="H422" s="21">
        <v>32000</v>
      </c>
    </row>
    <row r="423" spans="1:8" ht="36" customHeight="1">
      <c r="A423" s="6" t="s">
        <v>664</v>
      </c>
      <c r="B423" s="6" t="s">
        <v>401</v>
      </c>
      <c r="C423" s="7" t="s">
        <v>740</v>
      </c>
      <c r="D423" s="6"/>
      <c r="E423" s="5" t="s">
        <v>741</v>
      </c>
      <c r="F423" s="21">
        <f>F424</f>
        <v>52.835999999999999</v>
      </c>
      <c r="G423" s="21">
        <f>G424</f>
        <v>0</v>
      </c>
      <c r="H423" s="21">
        <f>H424</f>
        <v>0</v>
      </c>
    </row>
    <row r="424" spans="1:8" ht="48">
      <c r="A424" s="6" t="s">
        <v>664</v>
      </c>
      <c r="B424" s="6" t="s">
        <v>401</v>
      </c>
      <c r="C424" s="7" t="s">
        <v>740</v>
      </c>
      <c r="D424" s="37" t="s">
        <v>461</v>
      </c>
      <c r="E424" s="24" t="s">
        <v>462</v>
      </c>
      <c r="F424" s="21">
        <v>52.835999999999999</v>
      </c>
      <c r="G424" s="21">
        <f>G425</f>
        <v>0</v>
      </c>
      <c r="H424" s="21">
        <f>H425</f>
        <v>0</v>
      </c>
    </row>
    <row r="425" spans="1:8" ht="48">
      <c r="A425" s="6" t="s">
        <v>664</v>
      </c>
      <c r="B425" s="6" t="s">
        <v>401</v>
      </c>
      <c r="C425" s="7" t="s">
        <v>188</v>
      </c>
      <c r="D425" s="6"/>
      <c r="E425" s="5" t="s">
        <v>189</v>
      </c>
      <c r="F425" s="21">
        <f>F426</f>
        <v>35423.03</v>
      </c>
      <c r="G425" s="21">
        <f>G426</f>
        <v>0</v>
      </c>
      <c r="H425" s="21">
        <f>H426</f>
        <v>0</v>
      </c>
    </row>
    <row r="426" spans="1:8" ht="48">
      <c r="A426" s="6" t="s">
        <v>664</v>
      </c>
      <c r="B426" s="6" t="s">
        <v>401</v>
      </c>
      <c r="C426" s="7" t="s">
        <v>188</v>
      </c>
      <c r="D426" s="37" t="s">
        <v>461</v>
      </c>
      <c r="E426" s="24" t="s">
        <v>462</v>
      </c>
      <c r="F426" s="21">
        <v>35423.03</v>
      </c>
      <c r="G426" s="21">
        <v>0</v>
      </c>
      <c r="H426" s="21">
        <v>0</v>
      </c>
    </row>
    <row r="427" spans="1:8" ht="71.45" customHeight="1">
      <c r="A427" s="6" t="s">
        <v>664</v>
      </c>
      <c r="B427" s="6" t="s">
        <v>401</v>
      </c>
      <c r="C427" s="7" t="s">
        <v>190</v>
      </c>
      <c r="D427" s="6"/>
      <c r="E427" s="5" t="s">
        <v>191</v>
      </c>
      <c r="F427" s="21">
        <f t="shared" ref="F427:H428" si="34">F428</f>
        <v>352435.7</v>
      </c>
      <c r="G427" s="21">
        <f t="shared" si="34"/>
        <v>353618</v>
      </c>
      <c r="H427" s="21">
        <f t="shared" si="34"/>
        <v>355343.2</v>
      </c>
    </row>
    <row r="428" spans="1:8" ht="84">
      <c r="A428" s="6" t="s">
        <v>664</v>
      </c>
      <c r="B428" s="6" t="s">
        <v>401</v>
      </c>
      <c r="C428" s="7" t="s">
        <v>192</v>
      </c>
      <c r="D428" s="35"/>
      <c r="E428" s="35" t="s">
        <v>193</v>
      </c>
      <c r="F428" s="21">
        <f t="shared" si="34"/>
        <v>352435.7</v>
      </c>
      <c r="G428" s="21">
        <f t="shared" si="34"/>
        <v>353618</v>
      </c>
      <c r="H428" s="21">
        <f t="shared" si="34"/>
        <v>355343.2</v>
      </c>
    </row>
    <row r="429" spans="1:8" ht="48">
      <c r="A429" s="6" t="s">
        <v>664</v>
      </c>
      <c r="B429" s="6" t="s">
        <v>401</v>
      </c>
      <c r="C429" s="7" t="s">
        <v>192</v>
      </c>
      <c r="D429" s="37" t="s">
        <v>461</v>
      </c>
      <c r="E429" s="24" t="s">
        <v>462</v>
      </c>
      <c r="F429" s="21">
        <v>352435.7</v>
      </c>
      <c r="G429" s="21">
        <v>353618</v>
      </c>
      <c r="H429" s="21">
        <v>355343.2</v>
      </c>
    </row>
    <row r="430" spans="1:8" ht="72">
      <c r="A430" s="6" t="s">
        <v>664</v>
      </c>
      <c r="B430" s="6" t="s">
        <v>401</v>
      </c>
      <c r="C430" s="7" t="s">
        <v>194</v>
      </c>
      <c r="D430" s="6"/>
      <c r="E430" s="5" t="s">
        <v>195</v>
      </c>
      <c r="F430" s="21">
        <f>F431+F433+F439+F441+F435+F437</f>
        <v>63036.72</v>
      </c>
      <c r="G430" s="21">
        <f>G431+G433+G439+G441</f>
        <v>43433</v>
      </c>
      <c r="H430" s="21">
        <f>H431+H433+H439+H441</f>
        <v>53433</v>
      </c>
    </row>
    <row r="431" spans="1:8" ht="48">
      <c r="A431" s="6" t="s">
        <v>664</v>
      </c>
      <c r="B431" s="6" t="s">
        <v>401</v>
      </c>
      <c r="C431" s="7" t="s">
        <v>196</v>
      </c>
      <c r="D431" s="6"/>
      <c r="E431" s="5" t="s">
        <v>197</v>
      </c>
      <c r="F431" s="21">
        <f>F432</f>
        <v>42384.042999999998</v>
      </c>
      <c r="G431" s="21">
        <f>G432</f>
        <v>43183</v>
      </c>
      <c r="H431" s="21">
        <f>H432</f>
        <v>53183</v>
      </c>
    </row>
    <row r="432" spans="1:8" ht="48">
      <c r="A432" s="6" t="s">
        <v>664</v>
      </c>
      <c r="B432" s="6" t="s">
        <v>401</v>
      </c>
      <c r="C432" s="7" t="s">
        <v>196</v>
      </c>
      <c r="D432" s="37" t="s">
        <v>461</v>
      </c>
      <c r="E432" s="24" t="s">
        <v>462</v>
      </c>
      <c r="F432" s="21">
        <v>42384.042999999998</v>
      </c>
      <c r="G432" s="21">
        <v>43183</v>
      </c>
      <c r="H432" s="21">
        <v>53183</v>
      </c>
    </row>
    <row r="433" spans="1:8" ht="26.45" customHeight="1">
      <c r="A433" s="6" t="s">
        <v>664</v>
      </c>
      <c r="B433" s="6" t="s">
        <v>401</v>
      </c>
      <c r="C433" s="7" t="s">
        <v>198</v>
      </c>
      <c r="D433" s="6"/>
      <c r="E433" s="5" t="s">
        <v>199</v>
      </c>
      <c r="F433" s="21">
        <f>F434</f>
        <v>250</v>
      </c>
      <c r="G433" s="21">
        <f>G434</f>
        <v>250</v>
      </c>
      <c r="H433" s="21">
        <f>H434</f>
        <v>250</v>
      </c>
    </row>
    <row r="434" spans="1:8" ht="48">
      <c r="A434" s="6" t="s">
        <v>664</v>
      </c>
      <c r="B434" s="6" t="s">
        <v>401</v>
      </c>
      <c r="C434" s="7" t="s">
        <v>198</v>
      </c>
      <c r="D434" s="37" t="s">
        <v>461</v>
      </c>
      <c r="E434" s="24" t="s">
        <v>462</v>
      </c>
      <c r="F434" s="21">
        <v>250</v>
      </c>
      <c r="G434" s="21">
        <v>250</v>
      </c>
      <c r="H434" s="21">
        <v>250</v>
      </c>
    </row>
    <row r="435" spans="1:8" ht="48">
      <c r="A435" s="6" t="s">
        <v>664</v>
      </c>
      <c r="B435" s="6" t="s">
        <v>401</v>
      </c>
      <c r="C435" s="77" t="s">
        <v>200</v>
      </c>
      <c r="D435" s="6"/>
      <c r="E435" s="5" t="s">
        <v>201</v>
      </c>
      <c r="F435" s="21">
        <f>F436</f>
        <v>30</v>
      </c>
      <c r="G435" s="21">
        <f>G436</f>
        <v>0</v>
      </c>
      <c r="H435" s="21">
        <f>H436</f>
        <v>0</v>
      </c>
    </row>
    <row r="436" spans="1:8" ht="48">
      <c r="A436" s="6" t="s">
        <v>664</v>
      </c>
      <c r="B436" s="6" t="s">
        <v>401</v>
      </c>
      <c r="C436" s="77" t="s">
        <v>200</v>
      </c>
      <c r="D436" s="37" t="s">
        <v>461</v>
      </c>
      <c r="E436" s="24" t="s">
        <v>462</v>
      </c>
      <c r="F436" s="21">
        <v>30</v>
      </c>
      <c r="G436" s="21">
        <v>0</v>
      </c>
      <c r="H436" s="21">
        <v>0</v>
      </c>
    </row>
    <row r="437" spans="1:8" ht="60">
      <c r="A437" s="6" t="s">
        <v>664</v>
      </c>
      <c r="B437" s="6" t="s">
        <v>401</v>
      </c>
      <c r="C437" s="77" t="s">
        <v>202</v>
      </c>
      <c r="D437" s="6"/>
      <c r="E437" s="5" t="s">
        <v>203</v>
      </c>
      <c r="F437" s="21">
        <f>F438</f>
        <v>2970</v>
      </c>
      <c r="G437" s="21">
        <f>G438</f>
        <v>0</v>
      </c>
      <c r="H437" s="21">
        <f>H438</f>
        <v>0</v>
      </c>
    </row>
    <row r="438" spans="1:8" ht="48">
      <c r="A438" s="6" t="s">
        <v>664</v>
      </c>
      <c r="B438" s="6" t="s">
        <v>401</v>
      </c>
      <c r="C438" s="77" t="s">
        <v>202</v>
      </c>
      <c r="D438" s="37" t="s">
        <v>461</v>
      </c>
      <c r="E438" s="24" t="s">
        <v>462</v>
      </c>
      <c r="F438" s="21">
        <v>2970</v>
      </c>
      <c r="G438" s="21">
        <v>0</v>
      </c>
      <c r="H438" s="21">
        <v>0</v>
      </c>
    </row>
    <row r="439" spans="1:8" ht="48" customHeight="1">
      <c r="A439" s="6" t="s">
        <v>664</v>
      </c>
      <c r="B439" s="6" t="s">
        <v>401</v>
      </c>
      <c r="C439" s="77" t="s">
        <v>204</v>
      </c>
      <c r="D439" s="6"/>
      <c r="E439" s="5" t="s">
        <v>205</v>
      </c>
      <c r="F439" s="21">
        <f>F440</f>
        <v>13909.7</v>
      </c>
      <c r="G439" s="21">
        <f>G440</f>
        <v>0</v>
      </c>
      <c r="H439" s="21">
        <f>H440</f>
        <v>0</v>
      </c>
    </row>
    <row r="440" spans="1:8" ht="36">
      <c r="A440" s="6" t="s">
        <v>664</v>
      </c>
      <c r="B440" s="6" t="s">
        <v>401</v>
      </c>
      <c r="C440" s="77" t="s">
        <v>204</v>
      </c>
      <c r="D440" s="23" t="s">
        <v>422</v>
      </c>
      <c r="E440" s="24" t="s">
        <v>423</v>
      </c>
      <c r="F440" s="21">
        <v>13909.7</v>
      </c>
      <c r="G440" s="21">
        <v>0</v>
      </c>
      <c r="H440" s="21">
        <v>0</v>
      </c>
    </row>
    <row r="441" spans="1:8" ht="37.15" customHeight="1">
      <c r="A441" s="6" t="s">
        <v>664</v>
      </c>
      <c r="B441" s="6" t="s">
        <v>401</v>
      </c>
      <c r="C441" s="77" t="s">
        <v>206</v>
      </c>
      <c r="D441" s="6"/>
      <c r="E441" s="5" t="s">
        <v>207</v>
      </c>
      <c r="F441" s="21">
        <f>F442</f>
        <v>3492.9769999999999</v>
      </c>
      <c r="G441" s="21">
        <f>G442</f>
        <v>0</v>
      </c>
      <c r="H441" s="21">
        <f>H442</f>
        <v>0</v>
      </c>
    </row>
    <row r="442" spans="1:8" ht="36">
      <c r="A442" s="6" t="s">
        <v>664</v>
      </c>
      <c r="B442" s="6" t="s">
        <v>401</v>
      </c>
      <c r="C442" s="77" t="s">
        <v>206</v>
      </c>
      <c r="D442" s="23" t="s">
        <v>422</v>
      </c>
      <c r="E442" s="24" t="s">
        <v>423</v>
      </c>
      <c r="F442" s="21">
        <v>3492.9769999999999</v>
      </c>
      <c r="G442" s="21">
        <v>0</v>
      </c>
      <c r="H442" s="21">
        <v>0</v>
      </c>
    </row>
    <row r="443" spans="1:8" ht="36">
      <c r="A443" s="6" t="s">
        <v>664</v>
      </c>
      <c r="B443" s="6" t="s">
        <v>401</v>
      </c>
      <c r="C443" s="7" t="s">
        <v>350</v>
      </c>
      <c r="D443" s="6"/>
      <c r="E443" s="5" t="s">
        <v>346</v>
      </c>
      <c r="F443" s="21">
        <f>F444+F446</f>
        <v>720</v>
      </c>
      <c r="G443" s="21">
        <f t="shared" ref="G443:H443" si="35">G444+G446</f>
        <v>0</v>
      </c>
      <c r="H443" s="21">
        <f t="shared" si="35"/>
        <v>0</v>
      </c>
    </row>
    <row r="444" spans="1:8" ht="71.45" customHeight="1">
      <c r="A444" s="6" t="s">
        <v>664</v>
      </c>
      <c r="B444" s="6" t="s">
        <v>401</v>
      </c>
      <c r="C444" s="7" t="s">
        <v>828</v>
      </c>
      <c r="D444" s="27"/>
      <c r="E444" s="5" t="s">
        <v>853</v>
      </c>
      <c r="F444" s="21">
        <f>F445</f>
        <v>600</v>
      </c>
      <c r="G444" s="21">
        <f t="shared" ref="G444:H444" si="36">G445</f>
        <v>0</v>
      </c>
      <c r="H444" s="21">
        <f t="shared" si="36"/>
        <v>0</v>
      </c>
    </row>
    <row r="445" spans="1:8" ht="48">
      <c r="A445" s="6" t="s">
        <v>664</v>
      </c>
      <c r="B445" s="6" t="s">
        <v>401</v>
      </c>
      <c r="C445" s="7" t="s">
        <v>828</v>
      </c>
      <c r="D445" s="37" t="s">
        <v>461</v>
      </c>
      <c r="E445" s="24" t="s">
        <v>462</v>
      </c>
      <c r="F445" s="21">
        <v>600</v>
      </c>
      <c r="G445" s="21">
        <v>0</v>
      </c>
      <c r="H445" s="21">
        <v>0</v>
      </c>
    </row>
    <row r="446" spans="1:8" ht="82.15" customHeight="1">
      <c r="A446" s="6" t="s">
        <v>664</v>
      </c>
      <c r="B446" s="6" t="s">
        <v>401</v>
      </c>
      <c r="C446" s="7" t="s">
        <v>880</v>
      </c>
      <c r="D446" s="37"/>
      <c r="E446" s="24" t="s">
        <v>854</v>
      </c>
      <c r="F446" s="21">
        <f>F447</f>
        <v>120</v>
      </c>
      <c r="G446" s="21">
        <f>G447</f>
        <v>0</v>
      </c>
      <c r="H446" s="21">
        <f>H447</f>
        <v>0</v>
      </c>
    </row>
    <row r="447" spans="1:8" ht="48">
      <c r="A447" s="6" t="s">
        <v>664</v>
      </c>
      <c r="B447" s="6" t="s">
        <v>401</v>
      </c>
      <c r="C447" s="7" t="s">
        <v>880</v>
      </c>
      <c r="D447" s="37" t="s">
        <v>461</v>
      </c>
      <c r="E447" s="24" t="s">
        <v>462</v>
      </c>
      <c r="F447" s="21">
        <v>120</v>
      </c>
      <c r="G447" s="21">
        <v>0</v>
      </c>
      <c r="H447" s="21">
        <v>0</v>
      </c>
    </row>
    <row r="448" spans="1:8" ht="24">
      <c r="A448" s="6" t="s">
        <v>664</v>
      </c>
      <c r="B448" s="6" t="s">
        <v>401</v>
      </c>
      <c r="C448" s="7" t="s">
        <v>416</v>
      </c>
      <c r="D448" s="6"/>
      <c r="E448" s="5" t="s">
        <v>417</v>
      </c>
      <c r="F448" s="53">
        <f>F449</f>
        <v>3628.95</v>
      </c>
      <c r="G448" s="53">
        <f>G449</f>
        <v>0</v>
      </c>
      <c r="H448" s="53">
        <f>H449</f>
        <v>0</v>
      </c>
    </row>
    <row r="449" spans="1:8" ht="72">
      <c r="A449" s="6" t="s">
        <v>664</v>
      </c>
      <c r="B449" s="6" t="s">
        <v>401</v>
      </c>
      <c r="C449" s="7" t="s">
        <v>325</v>
      </c>
      <c r="D449" s="25"/>
      <c r="E449" s="26" t="s">
        <v>327</v>
      </c>
      <c r="F449" s="53">
        <f>F450+F452</f>
        <v>3628.95</v>
      </c>
      <c r="G449" s="53">
        <f>G450+G452</f>
        <v>0</v>
      </c>
      <c r="H449" s="53">
        <f>H450+H452</f>
        <v>0</v>
      </c>
    </row>
    <row r="450" spans="1:8" ht="48">
      <c r="A450" s="6" t="s">
        <v>664</v>
      </c>
      <c r="B450" s="6" t="s">
        <v>401</v>
      </c>
      <c r="C450" s="7" t="s">
        <v>326</v>
      </c>
      <c r="D450" s="25"/>
      <c r="E450" s="26" t="s">
        <v>324</v>
      </c>
      <c r="F450" s="53">
        <f>F451</f>
        <v>3148.95</v>
      </c>
      <c r="G450" s="53">
        <f>G451</f>
        <v>0</v>
      </c>
      <c r="H450" s="53">
        <f>H451</f>
        <v>0</v>
      </c>
    </row>
    <row r="451" spans="1:8" ht="48">
      <c r="A451" s="6" t="s">
        <v>664</v>
      </c>
      <c r="B451" s="6" t="s">
        <v>401</v>
      </c>
      <c r="C451" s="7" t="s">
        <v>326</v>
      </c>
      <c r="D451" s="37" t="s">
        <v>461</v>
      </c>
      <c r="E451" s="24" t="s">
        <v>462</v>
      </c>
      <c r="F451" s="53">
        <v>3148.95</v>
      </c>
      <c r="G451" s="53">
        <v>0</v>
      </c>
      <c r="H451" s="53">
        <v>0</v>
      </c>
    </row>
    <row r="452" spans="1:8" ht="105" customHeight="1">
      <c r="A452" s="6" t="s">
        <v>664</v>
      </c>
      <c r="B452" s="6" t="s">
        <v>401</v>
      </c>
      <c r="C452" s="7" t="s">
        <v>881</v>
      </c>
      <c r="D452" s="23"/>
      <c r="E452" s="24" t="s">
        <v>852</v>
      </c>
      <c r="F452" s="53">
        <f>F453</f>
        <v>480</v>
      </c>
      <c r="G452" s="53">
        <f>G453</f>
        <v>0</v>
      </c>
      <c r="H452" s="53">
        <f>H453</f>
        <v>0</v>
      </c>
    </row>
    <row r="453" spans="1:8" ht="48">
      <c r="A453" s="6" t="s">
        <v>664</v>
      </c>
      <c r="B453" s="6" t="s">
        <v>401</v>
      </c>
      <c r="C453" s="7" t="s">
        <v>881</v>
      </c>
      <c r="D453" s="37" t="s">
        <v>461</v>
      </c>
      <c r="E453" s="24" t="s">
        <v>462</v>
      </c>
      <c r="F453" s="53">
        <v>480</v>
      </c>
      <c r="G453" s="53">
        <v>0</v>
      </c>
      <c r="H453" s="53">
        <v>0</v>
      </c>
    </row>
    <row r="454" spans="1:8">
      <c r="A454" s="27" t="s">
        <v>664</v>
      </c>
      <c r="B454" s="27" t="s">
        <v>404</v>
      </c>
      <c r="C454" s="14"/>
      <c r="D454" s="27"/>
      <c r="E454" s="16" t="s">
        <v>666</v>
      </c>
      <c r="F454" s="17">
        <f>F455+F521</f>
        <v>1042930.3370000001</v>
      </c>
      <c r="G454" s="17">
        <f t="shared" ref="G454:H454" si="37">G455+G521</f>
        <v>922583.81800000009</v>
      </c>
      <c r="H454" s="17">
        <f t="shared" si="37"/>
        <v>944097.34</v>
      </c>
    </row>
    <row r="455" spans="1:8" ht="48">
      <c r="A455" s="6" t="s">
        <v>664</v>
      </c>
      <c r="B455" s="6" t="s">
        <v>404</v>
      </c>
      <c r="C455" s="15" t="s">
        <v>667</v>
      </c>
      <c r="D455" s="18"/>
      <c r="E455" s="19" t="s">
        <v>668</v>
      </c>
      <c r="F455" s="20">
        <f>F456</f>
        <v>1038985.287</v>
      </c>
      <c r="G455" s="20">
        <f t="shared" ref="G455:H455" si="38">G456</f>
        <v>922583.81800000009</v>
      </c>
      <c r="H455" s="20">
        <f t="shared" si="38"/>
        <v>944097.34</v>
      </c>
    </row>
    <row r="456" spans="1:8" ht="24">
      <c r="A456" s="6" t="s">
        <v>664</v>
      </c>
      <c r="B456" s="6" t="s">
        <v>404</v>
      </c>
      <c r="C456" s="7" t="s">
        <v>669</v>
      </c>
      <c r="D456" s="6"/>
      <c r="E456" s="5" t="s">
        <v>0</v>
      </c>
      <c r="F456" s="21">
        <f>F457+F480+F485+F496+F501+F508</f>
        <v>1038985.287</v>
      </c>
      <c r="G456" s="21">
        <f t="shared" ref="G456:H456" si="39">G457+G480+G485+G496+G501+G508</f>
        <v>922583.81800000009</v>
      </c>
      <c r="H456" s="21">
        <f t="shared" si="39"/>
        <v>944097.34</v>
      </c>
    </row>
    <row r="457" spans="1:8" ht="96">
      <c r="A457" s="6" t="s">
        <v>664</v>
      </c>
      <c r="B457" s="6" t="s">
        <v>404</v>
      </c>
      <c r="C457" s="7" t="s">
        <v>1</v>
      </c>
      <c r="D457" s="6"/>
      <c r="E457" s="5" t="s">
        <v>2</v>
      </c>
      <c r="F457" s="21">
        <f>F458+F460+F462+F464+F466+F468+F470+F472+F474+F476+F478</f>
        <v>873383.53500000003</v>
      </c>
      <c r="G457" s="21">
        <f t="shared" ref="G457:H457" si="40">G458+G460+G462+G464+G466+G468+G470+G472+G474+G476+G478</f>
        <v>773835.28899999999</v>
      </c>
      <c r="H457" s="21">
        <f t="shared" si="40"/>
        <v>796819.66099999996</v>
      </c>
    </row>
    <row r="458" spans="1:8" ht="108">
      <c r="A458" s="6" t="s">
        <v>664</v>
      </c>
      <c r="B458" s="6" t="s">
        <v>404</v>
      </c>
      <c r="C458" s="40" t="s">
        <v>208</v>
      </c>
      <c r="D458" s="31"/>
      <c r="E458" s="31" t="s">
        <v>209</v>
      </c>
      <c r="F458" s="21">
        <v>654907.1</v>
      </c>
      <c r="G458" s="21">
        <v>655468.1</v>
      </c>
      <c r="H458" s="21">
        <v>658446.69999999995</v>
      </c>
    </row>
    <row r="459" spans="1:8" ht="48">
      <c r="A459" s="6" t="s">
        <v>664</v>
      </c>
      <c r="B459" s="6" t="s">
        <v>404</v>
      </c>
      <c r="C459" s="40" t="s">
        <v>208</v>
      </c>
      <c r="D459" s="37" t="s">
        <v>461</v>
      </c>
      <c r="E459" s="24" t="s">
        <v>462</v>
      </c>
      <c r="F459" s="21">
        <v>654907.1</v>
      </c>
      <c r="G459" s="21">
        <v>655468.1</v>
      </c>
      <c r="H459" s="21">
        <v>658446.69999999995</v>
      </c>
    </row>
    <row r="460" spans="1:8" ht="36">
      <c r="A460" s="6" t="s">
        <v>664</v>
      </c>
      <c r="B460" s="6" t="s">
        <v>404</v>
      </c>
      <c r="C460" s="7" t="s">
        <v>210</v>
      </c>
      <c r="D460" s="6"/>
      <c r="E460" s="5" t="s">
        <v>211</v>
      </c>
      <c r="F460" s="21">
        <v>86365.005000000005</v>
      </c>
      <c r="G460" s="21">
        <v>86594.188999999998</v>
      </c>
      <c r="H460" s="21">
        <v>86599.960999999996</v>
      </c>
    </row>
    <row r="461" spans="1:8" ht="48">
      <c r="A461" s="6" t="s">
        <v>664</v>
      </c>
      <c r="B461" s="6" t="s">
        <v>404</v>
      </c>
      <c r="C461" s="7" t="s">
        <v>210</v>
      </c>
      <c r="D461" s="23" t="s">
        <v>461</v>
      </c>
      <c r="E461" s="24" t="s">
        <v>462</v>
      </c>
      <c r="F461" s="21">
        <v>86365.005000000005</v>
      </c>
      <c r="G461" s="21">
        <v>86594.188999999998</v>
      </c>
      <c r="H461" s="21">
        <v>86599.960999999996</v>
      </c>
    </row>
    <row r="462" spans="1:8" ht="36">
      <c r="A462" s="6" t="s">
        <v>664</v>
      </c>
      <c r="B462" s="6" t="s">
        <v>404</v>
      </c>
      <c r="C462" s="7" t="s">
        <v>212</v>
      </c>
      <c r="D462" s="6"/>
      <c r="E462" s="5" t="s">
        <v>213</v>
      </c>
      <c r="F462" s="21">
        <v>81866.667000000001</v>
      </c>
      <c r="G462" s="21">
        <v>31773</v>
      </c>
      <c r="H462" s="21">
        <v>51773</v>
      </c>
    </row>
    <row r="463" spans="1:8" ht="48">
      <c r="A463" s="6" t="s">
        <v>664</v>
      </c>
      <c r="B463" s="6" t="s">
        <v>404</v>
      </c>
      <c r="C463" s="7" t="s">
        <v>212</v>
      </c>
      <c r="D463" s="37" t="s">
        <v>461</v>
      </c>
      <c r="E463" s="24" t="s">
        <v>462</v>
      </c>
      <c r="F463" s="21">
        <v>81866.667000000001</v>
      </c>
      <c r="G463" s="21">
        <v>31773</v>
      </c>
      <c r="H463" s="21">
        <v>51773</v>
      </c>
    </row>
    <row r="464" spans="1:8" ht="48">
      <c r="A464" s="6" t="s">
        <v>664</v>
      </c>
      <c r="B464" s="6" t="s">
        <v>404</v>
      </c>
      <c r="C464" s="7" t="s">
        <v>214</v>
      </c>
      <c r="D464" s="6"/>
      <c r="E464" s="5" t="s">
        <v>189</v>
      </c>
      <c r="F464" s="21">
        <v>35743.294000000002</v>
      </c>
      <c r="G464" s="21">
        <v>0</v>
      </c>
      <c r="H464" s="21">
        <v>0</v>
      </c>
    </row>
    <row r="465" spans="1:8" ht="48">
      <c r="A465" s="6" t="s">
        <v>664</v>
      </c>
      <c r="B465" s="6" t="s">
        <v>404</v>
      </c>
      <c r="C465" s="7" t="s">
        <v>214</v>
      </c>
      <c r="D465" s="37" t="s">
        <v>461</v>
      </c>
      <c r="E465" s="24" t="s">
        <v>462</v>
      </c>
      <c r="F465" s="21">
        <v>35743.294000000002</v>
      </c>
      <c r="G465" s="21">
        <v>0</v>
      </c>
      <c r="H465" s="21">
        <v>0</v>
      </c>
    </row>
    <row r="466" spans="1:8" ht="36">
      <c r="A466" s="6" t="s">
        <v>664</v>
      </c>
      <c r="B466" s="6" t="s">
        <v>404</v>
      </c>
      <c r="C466" s="7" t="s">
        <v>742</v>
      </c>
      <c r="D466" s="6"/>
      <c r="E466" s="5" t="s">
        <v>743</v>
      </c>
      <c r="F466" s="21">
        <v>73.334000000000003</v>
      </c>
      <c r="G466" s="21">
        <v>0</v>
      </c>
      <c r="H466" s="21">
        <v>0</v>
      </c>
    </row>
    <row r="467" spans="1:8" ht="48">
      <c r="A467" s="6" t="s">
        <v>664</v>
      </c>
      <c r="B467" s="6" t="s">
        <v>404</v>
      </c>
      <c r="C467" s="7" t="s">
        <v>742</v>
      </c>
      <c r="D467" s="37" t="s">
        <v>461</v>
      </c>
      <c r="E467" s="24" t="s">
        <v>462</v>
      </c>
      <c r="F467" s="21">
        <v>73.334000000000003</v>
      </c>
      <c r="G467" s="21">
        <v>0</v>
      </c>
      <c r="H467" s="21">
        <v>0</v>
      </c>
    </row>
    <row r="468" spans="1:8" ht="72">
      <c r="A468" s="6" t="s">
        <v>664</v>
      </c>
      <c r="B468" s="6" t="s">
        <v>404</v>
      </c>
      <c r="C468" s="7" t="s">
        <v>300</v>
      </c>
      <c r="D468" s="6"/>
      <c r="E468" s="5" t="s">
        <v>299</v>
      </c>
      <c r="F468" s="21">
        <v>9518.5</v>
      </c>
      <c r="G468" s="21">
        <v>0</v>
      </c>
      <c r="H468" s="21">
        <v>0</v>
      </c>
    </row>
    <row r="469" spans="1:8" ht="36">
      <c r="A469" s="6" t="s">
        <v>664</v>
      </c>
      <c r="B469" s="6" t="s">
        <v>404</v>
      </c>
      <c r="C469" s="7" t="s">
        <v>300</v>
      </c>
      <c r="D469" s="23" t="s">
        <v>422</v>
      </c>
      <c r="E469" s="24" t="s">
        <v>423</v>
      </c>
      <c r="F469" s="21">
        <v>9518.5</v>
      </c>
      <c r="G469" s="21">
        <v>0</v>
      </c>
      <c r="H469" s="21">
        <v>0</v>
      </c>
    </row>
    <row r="470" spans="1:8" ht="84">
      <c r="A470" s="6" t="s">
        <v>664</v>
      </c>
      <c r="B470" s="6" t="s">
        <v>404</v>
      </c>
      <c r="C470" s="7" t="s">
        <v>297</v>
      </c>
      <c r="D470" s="6"/>
      <c r="E470" s="5" t="s">
        <v>296</v>
      </c>
      <c r="F470" s="21">
        <v>2388.6</v>
      </c>
      <c r="G470" s="21">
        <v>0</v>
      </c>
      <c r="H470" s="21">
        <v>0</v>
      </c>
    </row>
    <row r="471" spans="1:8" ht="36">
      <c r="A471" s="6" t="s">
        <v>664</v>
      </c>
      <c r="B471" s="6" t="s">
        <v>404</v>
      </c>
      <c r="C471" s="7" t="s">
        <v>297</v>
      </c>
      <c r="D471" s="23" t="s">
        <v>422</v>
      </c>
      <c r="E471" s="24" t="s">
        <v>423</v>
      </c>
      <c r="F471" s="21">
        <v>2388.6</v>
      </c>
      <c r="G471" s="21">
        <v>0</v>
      </c>
      <c r="H471" s="21">
        <v>0</v>
      </c>
    </row>
    <row r="472" spans="1:8" ht="96">
      <c r="A472" s="6" t="s">
        <v>664</v>
      </c>
      <c r="B472" s="6" t="s">
        <v>404</v>
      </c>
      <c r="C472" s="7" t="s">
        <v>914</v>
      </c>
      <c r="D472" s="6"/>
      <c r="E472" s="5" t="s">
        <v>915</v>
      </c>
      <c r="F472" s="21">
        <f t="shared" ref="F472:H473" si="41">F473</f>
        <v>770</v>
      </c>
      <c r="G472" s="21">
        <f t="shared" si="41"/>
        <v>0</v>
      </c>
      <c r="H472" s="21">
        <f t="shared" si="41"/>
        <v>0</v>
      </c>
    </row>
    <row r="473" spans="1:8" ht="48">
      <c r="A473" s="6" t="s">
        <v>664</v>
      </c>
      <c r="B473" s="6" t="s">
        <v>404</v>
      </c>
      <c r="C473" s="7" t="s">
        <v>914</v>
      </c>
      <c r="D473" s="37" t="s">
        <v>461</v>
      </c>
      <c r="E473" s="24" t="s">
        <v>462</v>
      </c>
      <c r="F473" s="21">
        <v>770</v>
      </c>
      <c r="G473" s="21">
        <f t="shared" si="41"/>
        <v>0</v>
      </c>
      <c r="H473" s="21">
        <f t="shared" si="41"/>
        <v>0</v>
      </c>
    </row>
    <row r="474" spans="1:8" ht="60">
      <c r="A474" s="6" t="s">
        <v>664</v>
      </c>
      <c r="B474" s="6" t="s">
        <v>404</v>
      </c>
      <c r="C474" s="7" t="s">
        <v>904</v>
      </c>
      <c r="D474" s="23"/>
      <c r="E474" s="24" t="s">
        <v>898</v>
      </c>
      <c r="F474" s="21">
        <v>699.93499999999995</v>
      </c>
      <c r="G474" s="21">
        <v>0</v>
      </c>
      <c r="H474" s="21">
        <v>0</v>
      </c>
    </row>
    <row r="475" spans="1:8" ht="48">
      <c r="A475" s="6" t="s">
        <v>664</v>
      </c>
      <c r="B475" s="6" t="s">
        <v>404</v>
      </c>
      <c r="C475" s="7" t="s">
        <v>904</v>
      </c>
      <c r="D475" s="37" t="s">
        <v>461</v>
      </c>
      <c r="E475" s="24" t="s">
        <v>462</v>
      </c>
      <c r="F475" s="21">
        <v>699.93499999999995</v>
      </c>
      <c r="G475" s="21">
        <v>0</v>
      </c>
      <c r="H475" s="21">
        <v>0</v>
      </c>
    </row>
    <row r="476" spans="1:8" ht="60">
      <c r="A476" s="6" t="s">
        <v>664</v>
      </c>
      <c r="B476" s="6" t="s">
        <v>404</v>
      </c>
      <c r="C476" s="7" t="s">
        <v>905</v>
      </c>
      <c r="D476" s="23"/>
      <c r="E476" s="24" t="s">
        <v>899</v>
      </c>
      <c r="F476" s="21">
        <v>547.4</v>
      </c>
      <c r="G476" s="21">
        <v>0</v>
      </c>
      <c r="H476" s="21">
        <v>0</v>
      </c>
    </row>
    <row r="477" spans="1:8" ht="48">
      <c r="A477" s="6" t="s">
        <v>664</v>
      </c>
      <c r="B477" s="6" t="s">
        <v>404</v>
      </c>
      <c r="C477" s="7" t="s">
        <v>905</v>
      </c>
      <c r="D477" s="37" t="s">
        <v>461</v>
      </c>
      <c r="E477" s="24" t="s">
        <v>462</v>
      </c>
      <c r="F477" s="21">
        <v>547.4</v>
      </c>
      <c r="G477" s="21">
        <v>0</v>
      </c>
      <c r="H477" s="21">
        <v>0</v>
      </c>
    </row>
    <row r="478" spans="1:8" ht="60">
      <c r="A478" s="6" t="s">
        <v>664</v>
      </c>
      <c r="B478" s="6" t="s">
        <v>404</v>
      </c>
      <c r="C478" s="7" t="s">
        <v>906</v>
      </c>
      <c r="D478" s="23"/>
      <c r="E478" s="24" t="s">
        <v>900</v>
      </c>
      <c r="F478" s="21">
        <v>503.7</v>
      </c>
      <c r="G478" s="21">
        <v>0</v>
      </c>
      <c r="H478" s="21">
        <v>0</v>
      </c>
    </row>
    <row r="479" spans="1:8" ht="48">
      <c r="A479" s="6" t="s">
        <v>664</v>
      </c>
      <c r="B479" s="6" t="s">
        <v>404</v>
      </c>
      <c r="C479" s="7" t="s">
        <v>906</v>
      </c>
      <c r="D479" s="37" t="s">
        <v>461</v>
      </c>
      <c r="E479" s="24" t="s">
        <v>462</v>
      </c>
      <c r="F479" s="21">
        <v>503.7</v>
      </c>
      <c r="G479" s="21">
        <v>0</v>
      </c>
      <c r="H479" s="21">
        <v>0</v>
      </c>
    </row>
    <row r="480" spans="1:8" ht="48">
      <c r="A480" s="6" t="s">
        <v>664</v>
      </c>
      <c r="B480" s="6" t="s">
        <v>404</v>
      </c>
      <c r="C480" s="7" t="s">
        <v>216</v>
      </c>
      <c r="D480" s="6"/>
      <c r="E480" s="5" t="s">
        <v>217</v>
      </c>
      <c r="F480" s="21">
        <v>7559.8289999999997</v>
      </c>
      <c r="G480" s="21">
        <v>7559.8289999999997</v>
      </c>
      <c r="H480" s="21">
        <v>7559.8289999999997</v>
      </c>
    </row>
    <row r="481" spans="1:8" ht="120">
      <c r="A481" s="6" t="s">
        <v>664</v>
      </c>
      <c r="B481" s="6" t="s">
        <v>404</v>
      </c>
      <c r="C481" s="7" t="s">
        <v>218</v>
      </c>
      <c r="D481" s="6"/>
      <c r="E481" s="5" t="s">
        <v>219</v>
      </c>
      <c r="F481" s="21">
        <v>1769</v>
      </c>
      <c r="G481" s="21">
        <v>1769</v>
      </c>
      <c r="H481" s="21">
        <v>1769</v>
      </c>
    </row>
    <row r="482" spans="1:8" ht="48">
      <c r="A482" s="6" t="s">
        <v>664</v>
      </c>
      <c r="B482" s="6" t="s">
        <v>404</v>
      </c>
      <c r="C482" s="7" t="s">
        <v>218</v>
      </c>
      <c r="D482" s="23" t="s">
        <v>461</v>
      </c>
      <c r="E482" s="24" t="s">
        <v>462</v>
      </c>
      <c r="F482" s="21">
        <v>1769</v>
      </c>
      <c r="G482" s="21">
        <v>1769</v>
      </c>
      <c r="H482" s="21">
        <v>1769</v>
      </c>
    </row>
    <row r="483" spans="1:8" ht="48">
      <c r="A483" s="6" t="s">
        <v>664</v>
      </c>
      <c r="B483" s="6" t="s">
        <v>404</v>
      </c>
      <c r="C483" s="7" t="s">
        <v>220</v>
      </c>
      <c r="D483" s="6"/>
      <c r="E483" s="5" t="s">
        <v>221</v>
      </c>
      <c r="F483" s="21">
        <v>5790.8289999999997</v>
      </c>
      <c r="G483" s="21">
        <v>5790.8289999999997</v>
      </c>
      <c r="H483" s="21">
        <v>5790.8289999999997</v>
      </c>
    </row>
    <row r="484" spans="1:8" ht="48">
      <c r="A484" s="6" t="s">
        <v>664</v>
      </c>
      <c r="B484" s="6" t="s">
        <v>404</v>
      </c>
      <c r="C484" s="7" t="s">
        <v>220</v>
      </c>
      <c r="D484" s="37" t="s">
        <v>461</v>
      </c>
      <c r="E484" s="24" t="s">
        <v>462</v>
      </c>
      <c r="F484" s="21">
        <v>5790.8289999999997</v>
      </c>
      <c r="G484" s="21">
        <v>5790.8289999999997</v>
      </c>
      <c r="H484" s="21">
        <v>5790.8289999999997</v>
      </c>
    </row>
    <row r="485" spans="1:8" ht="72">
      <c r="A485" s="6" t="s">
        <v>664</v>
      </c>
      <c r="B485" s="6" t="s">
        <v>404</v>
      </c>
      <c r="C485" s="7" t="s">
        <v>222</v>
      </c>
      <c r="D485" s="6"/>
      <c r="E485" s="5" t="s">
        <v>223</v>
      </c>
      <c r="F485" s="21">
        <v>58211.417000000009</v>
      </c>
      <c r="G485" s="21">
        <v>54717.094000000005</v>
      </c>
      <c r="H485" s="21">
        <v>53109.344000000005</v>
      </c>
    </row>
    <row r="486" spans="1:8" ht="60">
      <c r="A486" s="6" t="s">
        <v>664</v>
      </c>
      <c r="B486" s="6" t="s">
        <v>404</v>
      </c>
      <c r="C486" s="7" t="s">
        <v>224</v>
      </c>
      <c r="D486" s="6"/>
      <c r="E486" s="5" t="s">
        <v>225</v>
      </c>
      <c r="F486" s="21">
        <v>47036.353000000003</v>
      </c>
      <c r="G486" s="21">
        <v>43542.03</v>
      </c>
      <c r="H486" s="21">
        <v>41934.28</v>
      </c>
    </row>
    <row r="487" spans="1:8" ht="48">
      <c r="A487" s="6" t="s">
        <v>664</v>
      </c>
      <c r="B487" s="6" t="s">
        <v>404</v>
      </c>
      <c r="C487" s="7" t="s">
        <v>224</v>
      </c>
      <c r="D487" s="37" t="s">
        <v>461</v>
      </c>
      <c r="E487" s="24" t="s">
        <v>462</v>
      </c>
      <c r="F487" s="21">
        <v>47036.353000000003</v>
      </c>
      <c r="G487" s="21">
        <v>43542.03</v>
      </c>
      <c r="H487" s="21">
        <v>41934.28</v>
      </c>
    </row>
    <row r="488" spans="1:8" ht="36">
      <c r="A488" s="6" t="s">
        <v>664</v>
      </c>
      <c r="B488" s="6" t="s">
        <v>404</v>
      </c>
      <c r="C488" s="7" t="s">
        <v>226</v>
      </c>
      <c r="D488" s="6"/>
      <c r="E488" s="5" t="s">
        <v>227</v>
      </c>
      <c r="F488" s="21">
        <v>8977.7999999999993</v>
      </c>
      <c r="G488" s="21">
        <v>8977.7999999999993</v>
      </c>
      <c r="H488" s="21">
        <v>8977.7999999999993</v>
      </c>
    </row>
    <row r="489" spans="1:8" ht="48">
      <c r="A489" s="6" t="s">
        <v>664</v>
      </c>
      <c r="B489" s="6" t="s">
        <v>404</v>
      </c>
      <c r="C489" s="7" t="s">
        <v>226</v>
      </c>
      <c r="D489" s="37" t="s">
        <v>461</v>
      </c>
      <c r="E489" s="24" t="s">
        <v>462</v>
      </c>
      <c r="F489" s="21">
        <v>8977.7999999999993</v>
      </c>
      <c r="G489" s="21">
        <v>8977.7999999999993</v>
      </c>
      <c r="H489" s="21">
        <v>8977.7999999999993</v>
      </c>
    </row>
    <row r="490" spans="1:8" ht="48">
      <c r="A490" s="6" t="s">
        <v>664</v>
      </c>
      <c r="B490" s="6" t="s">
        <v>404</v>
      </c>
      <c r="C490" s="7" t="s">
        <v>228</v>
      </c>
      <c r="D490" s="6"/>
      <c r="E490" s="5" t="s">
        <v>229</v>
      </c>
      <c r="F490" s="21">
        <v>433.959</v>
      </c>
      <c r="G490" s="21">
        <v>433.959</v>
      </c>
      <c r="H490" s="21">
        <v>433.959</v>
      </c>
    </row>
    <row r="491" spans="1:8" ht="48">
      <c r="A491" s="6" t="s">
        <v>664</v>
      </c>
      <c r="B491" s="6" t="s">
        <v>404</v>
      </c>
      <c r="C491" s="7" t="s">
        <v>228</v>
      </c>
      <c r="D491" s="37" t="s">
        <v>461</v>
      </c>
      <c r="E491" s="24" t="s">
        <v>462</v>
      </c>
      <c r="F491" s="21">
        <v>433.959</v>
      </c>
      <c r="G491" s="21">
        <v>433.959</v>
      </c>
      <c r="H491" s="21">
        <v>433.959</v>
      </c>
    </row>
    <row r="492" spans="1:8" ht="36">
      <c r="A492" s="6" t="s">
        <v>664</v>
      </c>
      <c r="B492" s="6" t="s">
        <v>404</v>
      </c>
      <c r="C492" s="7" t="s">
        <v>230</v>
      </c>
      <c r="D492" s="6"/>
      <c r="E492" s="5" t="s">
        <v>231</v>
      </c>
      <c r="F492" s="21">
        <v>247.29300000000001</v>
      </c>
      <c r="G492" s="21">
        <v>247.29300000000001</v>
      </c>
      <c r="H492" s="21">
        <v>247.29300000000001</v>
      </c>
    </row>
    <row r="493" spans="1:8" ht="48">
      <c r="A493" s="6" t="s">
        <v>664</v>
      </c>
      <c r="B493" s="6" t="s">
        <v>404</v>
      </c>
      <c r="C493" s="7" t="s">
        <v>230</v>
      </c>
      <c r="D493" s="37" t="s">
        <v>461</v>
      </c>
      <c r="E493" s="24" t="s">
        <v>462</v>
      </c>
      <c r="F493" s="21">
        <v>247.29300000000001</v>
      </c>
      <c r="G493" s="21">
        <v>247.29300000000001</v>
      </c>
      <c r="H493" s="21">
        <v>247.29300000000001</v>
      </c>
    </row>
    <row r="494" spans="1:8" ht="48">
      <c r="A494" s="6" t="s">
        <v>664</v>
      </c>
      <c r="B494" s="6" t="s">
        <v>404</v>
      </c>
      <c r="C494" s="7" t="s">
        <v>232</v>
      </c>
      <c r="D494" s="6"/>
      <c r="E494" s="5" t="s">
        <v>233</v>
      </c>
      <c r="F494" s="21">
        <v>1516.0119999999999</v>
      </c>
      <c r="G494" s="21">
        <v>1516.0119999999999</v>
      </c>
      <c r="H494" s="21">
        <v>1516.0119999999999</v>
      </c>
    </row>
    <row r="495" spans="1:8" ht="48">
      <c r="A495" s="6" t="s">
        <v>664</v>
      </c>
      <c r="B495" s="6" t="s">
        <v>404</v>
      </c>
      <c r="C495" s="7" t="s">
        <v>232</v>
      </c>
      <c r="D495" s="37" t="s">
        <v>461</v>
      </c>
      <c r="E495" s="24" t="s">
        <v>462</v>
      </c>
      <c r="F495" s="21">
        <v>1516.0119999999999</v>
      </c>
      <c r="G495" s="21">
        <v>1516.0119999999999</v>
      </c>
      <c r="H495" s="21">
        <v>1516.0119999999999</v>
      </c>
    </row>
    <row r="496" spans="1:8" ht="48">
      <c r="A496" s="6" t="s">
        <v>664</v>
      </c>
      <c r="B496" s="6" t="s">
        <v>404</v>
      </c>
      <c r="C496" s="7" t="s">
        <v>234</v>
      </c>
      <c r="D496" s="6"/>
      <c r="E496" s="5" t="s">
        <v>235</v>
      </c>
      <c r="F496" s="21">
        <v>1250.806</v>
      </c>
      <c r="G496" s="21">
        <v>1250.806</v>
      </c>
      <c r="H496" s="21">
        <v>1250.806</v>
      </c>
    </row>
    <row r="497" spans="1:8" ht="36">
      <c r="A497" s="6" t="s">
        <v>664</v>
      </c>
      <c r="B497" s="6" t="s">
        <v>404</v>
      </c>
      <c r="C497" s="7" t="s">
        <v>236</v>
      </c>
      <c r="D497" s="6"/>
      <c r="E497" s="5" t="s">
        <v>237</v>
      </c>
      <c r="F497" s="54">
        <v>620.4</v>
      </c>
      <c r="G497" s="54">
        <v>620.4</v>
      </c>
      <c r="H497" s="54">
        <v>620.4</v>
      </c>
    </row>
    <row r="498" spans="1:8" ht="48">
      <c r="A498" s="6" t="s">
        <v>664</v>
      </c>
      <c r="B498" s="6" t="s">
        <v>404</v>
      </c>
      <c r="C498" s="7" t="s">
        <v>236</v>
      </c>
      <c r="D498" s="37" t="s">
        <v>461</v>
      </c>
      <c r="E498" s="24" t="s">
        <v>462</v>
      </c>
      <c r="F498" s="54">
        <v>620.4</v>
      </c>
      <c r="G498" s="54">
        <v>620.4</v>
      </c>
      <c r="H498" s="54">
        <v>620.4</v>
      </c>
    </row>
    <row r="499" spans="1:8" ht="72">
      <c r="A499" s="6" t="s">
        <v>664</v>
      </c>
      <c r="B499" s="6" t="s">
        <v>404</v>
      </c>
      <c r="C499" s="7" t="s">
        <v>238</v>
      </c>
      <c r="D499" s="6"/>
      <c r="E499" s="5" t="s">
        <v>239</v>
      </c>
      <c r="F499" s="21">
        <v>630.40599999999995</v>
      </c>
      <c r="G499" s="21">
        <v>630.40599999999995</v>
      </c>
      <c r="H499" s="21">
        <v>630.40599999999995</v>
      </c>
    </row>
    <row r="500" spans="1:8" ht="48">
      <c r="A500" s="6" t="s">
        <v>664</v>
      </c>
      <c r="B500" s="6" t="s">
        <v>404</v>
      </c>
      <c r="C500" s="7" t="s">
        <v>238</v>
      </c>
      <c r="D500" s="37" t="s">
        <v>461</v>
      </c>
      <c r="E500" s="24" t="s">
        <v>462</v>
      </c>
      <c r="F500" s="21">
        <v>630.40599999999995</v>
      </c>
      <c r="G500" s="21">
        <v>630.40599999999995</v>
      </c>
      <c r="H500" s="21">
        <v>630.40599999999995</v>
      </c>
    </row>
    <row r="501" spans="1:8" ht="24">
      <c r="A501" s="6" t="s">
        <v>664</v>
      </c>
      <c r="B501" s="6" t="s">
        <v>404</v>
      </c>
      <c r="C501" s="7" t="s">
        <v>379</v>
      </c>
      <c r="D501" s="6"/>
      <c r="E501" s="5" t="s">
        <v>240</v>
      </c>
      <c r="F501" s="21">
        <v>85107.6</v>
      </c>
      <c r="G501" s="21">
        <v>85220.800000000003</v>
      </c>
      <c r="H501" s="21">
        <v>85357.7</v>
      </c>
    </row>
    <row r="502" spans="1:8" ht="84">
      <c r="A502" s="6" t="s">
        <v>664</v>
      </c>
      <c r="B502" s="6" t="s">
        <v>404</v>
      </c>
      <c r="C502" s="7" t="s">
        <v>351</v>
      </c>
      <c r="D502" s="6"/>
      <c r="E502" s="5" t="s">
        <v>241</v>
      </c>
      <c r="F502" s="21">
        <v>7456.3</v>
      </c>
      <c r="G502" s="21">
        <v>7569.5</v>
      </c>
      <c r="H502" s="21">
        <v>7706.4</v>
      </c>
    </row>
    <row r="503" spans="1:8" ht="48">
      <c r="A503" s="6" t="s">
        <v>664</v>
      </c>
      <c r="B503" s="6" t="s">
        <v>404</v>
      </c>
      <c r="C503" s="7" t="s">
        <v>351</v>
      </c>
      <c r="D503" s="37" t="s">
        <v>461</v>
      </c>
      <c r="E503" s="24" t="s">
        <v>462</v>
      </c>
      <c r="F503" s="21">
        <v>7456.3</v>
      </c>
      <c r="G503" s="21">
        <v>7569.5</v>
      </c>
      <c r="H503" s="21">
        <v>7706.4</v>
      </c>
    </row>
    <row r="504" spans="1:8" ht="72">
      <c r="A504" s="6" t="s">
        <v>664</v>
      </c>
      <c r="B504" s="6" t="s">
        <v>404</v>
      </c>
      <c r="C504" s="7" t="s">
        <v>352</v>
      </c>
      <c r="D504" s="6"/>
      <c r="E504" s="5" t="s">
        <v>215</v>
      </c>
      <c r="F504" s="21">
        <v>75307.7</v>
      </c>
      <c r="G504" s="21">
        <v>75307.7</v>
      </c>
      <c r="H504" s="21">
        <v>75307.7</v>
      </c>
    </row>
    <row r="505" spans="1:8" ht="48">
      <c r="A505" s="6" t="s">
        <v>664</v>
      </c>
      <c r="B505" s="6" t="s">
        <v>404</v>
      </c>
      <c r="C505" s="7" t="s">
        <v>352</v>
      </c>
      <c r="D505" s="37" t="s">
        <v>461</v>
      </c>
      <c r="E505" s="24" t="s">
        <v>462</v>
      </c>
      <c r="F505" s="21">
        <v>75307.7</v>
      </c>
      <c r="G505" s="21">
        <v>75307.7</v>
      </c>
      <c r="H505" s="21">
        <v>75307.7</v>
      </c>
    </row>
    <row r="506" spans="1:8" ht="84">
      <c r="A506" s="6" t="s">
        <v>664</v>
      </c>
      <c r="B506" s="6" t="s">
        <v>404</v>
      </c>
      <c r="C506" s="7" t="s">
        <v>841</v>
      </c>
      <c r="D506" s="37"/>
      <c r="E506" s="24" t="s">
        <v>821</v>
      </c>
      <c r="F506" s="21">
        <v>2343.6</v>
      </c>
      <c r="G506" s="21">
        <v>2343.6</v>
      </c>
      <c r="H506" s="21">
        <v>2343.6</v>
      </c>
    </row>
    <row r="507" spans="1:8" ht="48">
      <c r="A507" s="6" t="s">
        <v>664</v>
      </c>
      <c r="B507" s="6" t="s">
        <v>404</v>
      </c>
      <c r="C507" s="7" t="s">
        <v>841</v>
      </c>
      <c r="D507" s="37" t="s">
        <v>461</v>
      </c>
      <c r="E507" s="24" t="s">
        <v>462</v>
      </c>
      <c r="F507" s="21">
        <v>2343.6</v>
      </c>
      <c r="G507" s="21">
        <v>2343.6</v>
      </c>
      <c r="H507" s="21">
        <v>2343.6</v>
      </c>
    </row>
    <row r="508" spans="1:8" ht="36">
      <c r="A508" s="6" t="s">
        <v>664</v>
      </c>
      <c r="B508" s="6" t="s">
        <v>404</v>
      </c>
      <c r="C508" s="7" t="s">
        <v>353</v>
      </c>
      <c r="D508" s="6"/>
      <c r="E508" s="5" t="s">
        <v>364</v>
      </c>
      <c r="F508" s="21">
        <v>13472.1</v>
      </c>
      <c r="G508" s="21">
        <v>0</v>
      </c>
      <c r="H508" s="21">
        <v>0</v>
      </c>
    </row>
    <row r="509" spans="1:8" ht="96">
      <c r="A509" s="6" t="s">
        <v>664</v>
      </c>
      <c r="B509" s="6" t="s">
        <v>404</v>
      </c>
      <c r="C509" s="7" t="s">
        <v>724</v>
      </c>
      <c r="D509" s="37"/>
      <c r="E509" s="24" t="s">
        <v>725</v>
      </c>
      <c r="F509" s="21">
        <v>1444.95</v>
      </c>
      <c r="G509" s="21">
        <v>0</v>
      </c>
      <c r="H509" s="21">
        <v>0</v>
      </c>
    </row>
    <row r="510" spans="1:8" ht="48">
      <c r="A510" s="6" t="s">
        <v>664</v>
      </c>
      <c r="B510" s="6" t="s">
        <v>404</v>
      </c>
      <c r="C510" s="7" t="s">
        <v>724</v>
      </c>
      <c r="D510" s="37" t="s">
        <v>461</v>
      </c>
      <c r="E510" s="24" t="s">
        <v>462</v>
      </c>
      <c r="F510" s="21">
        <v>1444.95</v>
      </c>
      <c r="G510" s="21">
        <v>0</v>
      </c>
      <c r="H510" s="21">
        <v>0</v>
      </c>
    </row>
    <row r="511" spans="1:8" ht="96">
      <c r="A511" s="6" t="s">
        <v>664</v>
      </c>
      <c r="B511" s="6" t="s">
        <v>404</v>
      </c>
      <c r="C511" s="7" t="s">
        <v>726</v>
      </c>
      <c r="D511" s="37"/>
      <c r="E511" s="24" t="s">
        <v>727</v>
      </c>
      <c r="F511" s="21">
        <v>3000</v>
      </c>
      <c r="G511" s="21">
        <v>0</v>
      </c>
      <c r="H511" s="21">
        <v>0</v>
      </c>
    </row>
    <row r="512" spans="1:8" ht="48">
      <c r="A512" s="6" t="s">
        <v>664</v>
      </c>
      <c r="B512" s="6" t="s">
        <v>404</v>
      </c>
      <c r="C512" s="7" t="s">
        <v>726</v>
      </c>
      <c r="D512" s="37" t="s">
        <v>461</v>
      </c>
      <c r="E512" s="24" t="s">
        <v>462</v>
      </c>
      <c r="F512" s="21">
        <v>3000</v>
      </c>
      <c r="G512" s="21">
        <v>0</v>
      </c>
      <c r="H512" s="21">
        <v>0</v>
      </c>
    </row>
    <row r="513" spans="1:8" ht="60">
      <c r="A513" s="6" t="s">
        <v>664</v>
      </c>
      <c r="B513" s="6" t="s">
        <v>404</v>
      </c>
      <c r="C513" s="7" t="s">
        <v>728</v>
      </c>
      <c r="D513" s="37"/>
      <c r="E513" s="24" t="s">
        <v>729</v>
      </c>
      <c r="F513" s="21">
        <v>2187</v>
      </c>
      <c r="G513" s="21">
        <v>0</v>
      </c>
      <c r="H513" s="21">
        <v>0</v>
      </c>
    </row>
    <row r="514" spans="1:8" ht="48">
      <c r="A514" s="6" t="s">
        <v>664</v>
      </c>
      <c r="B514" s="6" t="s">
        <v>404</v>
      </c>
      <c r="C514" s="7" t="s">
        <v>728</v>
      </c>
      <c r="D514" s="37" t="s">
        <v>461</v>
      </c>
      <c r="E514" s="24" t="s">
        <v>462</v>
      </c>
      <c r="F514" s="21">
        <v>2187</v>
      </c>
      <c r="G514" s="21">
        <v>0</v>
      </c>
      <c r="H514" s="21">
        <v>0</v>
      </c>
    </row>
    <row r="515" spans="1:8" ht="60">
      <c r="A515" s="6" t="s">
        <v>664</v>
      </c>
      <c r="B515" s="6" t="s">
        <v>404</v>
      </c>
      <c r="C515" s="7" t="s">
        <v>730</v>
      </c>
      <c r="D515" s="37"/>
      <c r="E515" s="24" t="s">
        <v>731</v>
      </c>
      <c r="F515" s="21">
        <v>3000</v>
      </c>
      <c r="G515" s="21">
        <v>0</v>
      </c>
      <c r="H515" s="21">
        <v>0</v>
      </c>
    </row>
    <row r="516" spans="1:8" ht="48">
      <c r="A516" s="6" t="s">
        <v>664</v>
      </c>
      <c r="B516" s="6" t="s">
        <v>404</v>
      </c>
      <c r="C516" s="7" t="s">
        <v>730</v>
      </c>
      <c r="D516" s="37" t="s">
        <v>461</v>
      </c>
      <c r="E516" s="24" t="s">
        <v>462</v>
      </c>
      <c r="F516" s="21">
        <v>3000</v>
      </c>
      <c r="G516" s="21">
        <v>0</v>
      </c>
      <c r="H516" s="21">
        <v>0</v>
      </c>
    </row>
    <row r="517" spans="1:8" ht="60">
      <c r="A517" s="6" t="s">
        <v>664</v>
      </c>
      <c r="B517" s="6" t="s">
        <v>404</v>
      </c>
      <c r="C517" s="7" t="s">
        <v>732</v>
      </c>
      <c r="D517" s="37"/>
      <c r="E517" s="24" t="s">
        <v>733</v>
      </c>
      <c r="F517" s="21">
        <v>1138</v>
      </c>
      <c r="G517" s="21">
        <v>0</v>
      </c>
      <c r="H517" s="21">
        <v>0</v>
      </c>
    </row>
    <row r="518" spans="1:8" ht="48">
      <c r="A518" s="6" t="s">
        <v>664</v>
      </c>
      <c r="B518" s="6" t="s">
        <v>404</v>
      </c>
      <c r="C518" s="7" t="s">
        <v>732</v>
      </c>
      <c r="D518" s="37" t="s">
        <v>461</v>
      </c>
      <c r="E518" s="24" t="s">
        <v>462</v>
      </c>
      <c r="F518" s="21">
        <v>1138</v>
      </c>
      <c r="G518" s="21">
        <v>0</v>
      </c>
      <c r="H518" s="21">
        <v>0</v>
      </c>
    </row>
    <row r="519" spans="1:8" ht="60">
      <c r="A519" s="6" t="s">
        <v>664</v>
      </c>
      <c r="B519" s="6" t="s">
        <v>404</v>
      </c>
      <c r="C519" s="7" t="s">
        <v>734</v>
      </c>
      <c r="D519" s="37"/>
      <c r="E519" s="24" t="s">
        <v>735</v>
      </c>
      <c r="F519" s="21">
        <v>2702.15</v>
      </c>
      <c r="G519" s="21">
        <v>0</v>
      </c>
      <c r="H519" s="21">
        <v>0</v>
      </c>
    </row>
    <row r="520" spans="1:8" ht="48">
      <c r="A520" s="6" t="s">
        <v>664</v>
      </c>
      <c r="B520" s="6" t="s">
        <v>404</v>
      </c>
      <c r="C520" s="7" t="s">
        <v>734</v>
      </c>
      <c r="D520" s="37" t="s">
        <v>461</v>
      </c>
      <c r="E520" s="24" t="s">
        <v>462</v>
      </c>
      <c r="F520" s="21">
        <v>2702.15</v>
      </c>
      <c r="G520" s="21">
        <v>0</v>
      </c>
      <c r="H520" s="21">
        <v>0</v>
      </c>
    </row>
    <row r="521" spans="1:8" ht="24">
      <c r="A521" s="6" t="s">
        <v>664</v>
      </c>
      <c r="B521" s="6" t="s">
        <v>404</v>
      </c>
      <c r="C521" s="7" t="s">
        <v>416</v>
      </c>
      <c r="D521" s="6"/>
      <c r="E521" s="5" t="s">
        <v>417</v>
      </c>
      <c r="F521" s="53">
        <v>3945.05</v>
      </c>
      <c r="G521" s="53">
        <v>0</v>
      </c>
      <c r="H521" s="53">
        <v>0</v>
      </c>
    </row>
    <row r="522" spans="1:8" ht="72">
      <c r="A522" s="6" t="s">
        <v>664</v>
      </c>
      <c r="B522" s="6" t="s">
        <v>404</v>
      </c>
      <c r="C522" s="7" t="s">
        <v>325</v>
      </c>
      <c r="D522" s="25"/>
      <c r="E522" s="26" t="s">
        <v>327</v>
      </c>
      <c r="F522" s="53">
        <v>3945.05</v>
      </c>
      <c r="G522" s="53">
        <v>0</v>
      </c>
      <c r="H522" s="53">
        <v>0</v>
      </c>
    </row>
    <row r="523" spans="1:8" ht="48">
      <c r="A523" s="6" t="s">
        <v>664</v>
      </c>
      <c r="B523" s="6" t="s">
        <v>404</v>
      </c>
      <c r="C523" s="7" t="s">
        <v>326</v>
      </c>
      <c r="D523" s="25"/>
      <c r="E523" s="26" t="s">
        <v>324</v>
      </c>
      <c r="F523" s="53">
        <v>3945.05</v>
      </c>
      <c r="G523" s="53">
        <v>0</v>
      </c>
      <c r="H523" s="53">
        <v>0</v>
      </c>
    </row>
    <row r="524" spans="1:8" ht="48">
      <c r="A524" s="6" t="s">
        <v>664</v>
      </c>
      <c r="B524" s="6" t="s">
        <v>404</v>
      </c>
      <c r="C524" s="7" t="s">
        <v>326</v>
      </c>
      <c r="D524" s="37" t="s">
        <v>461</v>
      </c>
      <c r="E524" s="24" t="s">
        <v>462</v>
      </c>
      <c r="F524" s="53">
        <v>3945.05</v>
      </c>
      <c r="G524" s="53">
        <v>0</v>
      </c>
      <c r="H524" s="53">
        <v>0</v>
      </c>
    </row>
    <row r="525" spans="1:8" ht="24">
      <c r="A525" s="14" t="s">
        <v>664</v>
      </c>
      <c r="B525" s="14" t="s">
        <v>420</v>
      </c>
      <c r="C525" s="14"/>
      <c r="D525" s="27"/>
      <c r="E525" s="16" t="s">
        <v>242</v>
      </c>
      <c r="F525" s="17">
        <f>F526+F553+F562</f>
        <v>196194.46600000001</v>
      </c>
      <c r="G525" s="17">
        <f>G526+G553+G562</f>
        <v>197983.78600000002</v>
      </c>
      <c r="H525" s="17">
        <f>H526+H553+H562</f>
        <v>203983.78600000002</v>
      </c>
    </row>
    <row r="526" spans="1:8" ht="48">
      <c r="A526" s="7" t="s">
        <v>664</v>
      </c>
      <c r="B526" s="7" t="s">
        <v>420</v>
      </c>
      <c r="C526" s="15" t="s">
        <v>667</v>
      </c>
      <c r="D526" s="18"/>
      <c r="E526" s="19" t="s">
        <v>668</v>
      </c>
      <c r="F526" s="20">
        <f t="shared" ref="F526:H526" si="42">F527</f>
        <v>159329.51300000001</v>
      </c>
      <c r="G526" s="20">
        <f t="shared" si="42"/>
        <v>163048.11800000002</v>
      </c>
      <c r="H526" s="20">
        <f t="shared" si="42"/>
        <v>167048.11800000002</v>
      </c>
    </row>
    <row r="527" spans="1:8" ht="24">
      <c r="A527" s="7" t="s">
        <v>664</v>
      </c>
      <c r="B527" s="7" t="s">
        <v>420</v>
      </c>
      <c r="C527" s="7" t="s">
        <v>3</v>
      </c>
      <c r="D527" s="6"/>
      <c r="E527" s="5" t="s">
        <v>4</v>
      </c>
      <c r="F527" s="21">
        <f>F528+F543+F546</f>
        <v>159329.51300000001</v>
      </c>
      <c r="G527" s="21">
        <f>G528+G543+G546</f>
        <v>163048.11800000002</v>
      </c>
      <c r="H527" s="21">
        <f>H528+H543+H546</f>
        <v>167048.11800000002</v>
      </c>
    </row>
    <row r="528" spans="1:8" ht="60.6" customHeight="1">
      <c r="A528" s="7" t="s">
        <v>664</v>
      </c>
      <c r="B528" s="7" t="s">
        <v>420</v>
      </c>
      <c r="C528" s="7" t="s">
        <v>5</v>
      </c>
      <c r="D528" s="6"/>
      <c r="E528" s="5" t="s">
        <v>6</v>
      </c>
      <c r="F528" s="21">
        <f>F529+F533+F535+F531+F539+F541+F537</f>
        <v>157558.003</v>
      </c>
      <c r="G528" s="21">
        <f t="shared" ref="G528:H528" si="43">G529+G533+G535+G531+G539+G541+G537</f>
        <v>162216.603</v>
      </c>
      <c r="H528" s="21">
        <f t="shared" si="43"/>
        <v>166216.603</v>
      </c>
    </row>
    <row r="529" spans="1:8" ht="36">
      <c r="A529" s="7" t="s">
        <v>664</v>
      </c>
      <c r="B529" s="7" t="s">
        <v>420</v>
      </c>
      <c r="C529" s="7" t="s">
        <v>243</v>
      </c>
      <c r="D529" s="6"/>
      <c r="E529" s="5" t="s">
        <v>244</v>
      </c>
      <c r="F529" s="21">
        <f>F530</f>
        <v>75637.951000000001</v>
      </c>
      <c r="G529" s="21">
        <f>G530</f>
        <v>78637.951000000001</v>
      </c>
      <c r="H529" s="21">
        <f>H530</f>
        <v>80637.951000000001</v>
      </c>
    </row>
    <row r="530" spans="1:8" ht="48">
      <c r="A530" s="7" t="s">
        <v>664</v>
      </c>
      <c r="B530" s="7" t="s">
        <v>420</v>
      </c>
      <c r="C530" s="7" t="s">
        <v>243</v>
      </c>
      <c r="D530" s="37" t="s">
        <v>461</v>
      </c>
      <c r="E530" s="24" t="s">
        <v>462</v>
      </c>
      <c r="F530" s="21">
        <v>75637.951000000001</v>
      </c>
      <c r="G530" s="21">
        <v>78637.951000000001</v>
      </c>
      <c r="H530" s="21">
        <v>80637.951000000001</v>
      </c>
    </row>
    <row r="531" spans="1:8" ht="48">
      <c r="A531" s="7" t="s">
        <v>664</v>
      </c>
      <c r="B531" s="7" t="s">
        <v>420</v>
      </c>
      <c r="C531" s="7" t="s">
        <v>245</v>
      </c>
      <c r="D531" s="6"/>
      <c r="E531" s="5" t="s">
        <v>246</v>
      </c>
      <c r="F531" s="21">
        <f>F532</f>
        <v>1998.86</v>
      </c>
      <c r="G531" s="21">
        <f>G532</f>
        <v>8325</v>
      </c>
      <c r="H531" s="21">
        <f>H532</f>
        <v>10325</v>
      </c>
    </row>
    <row r="532" spans="1:8" ht="48">
      <c r="A532" s="7" t="s">
        <v>664</v>
      </c>
      <c r="B532" s="7" t="s">
        <v>420</v>
      </c>
      <c r="C532" s="7" t="s">
        <v>245</v>
      </c>
      <c r="D532" s="37" t="s">
        <v>461</v>
      </c>
      <c r="E532" s="24" t="s">
        <v>462</v>
      </c>
      <c r="F532" s="21">
        <v>1998.86</v>
      </c>
      <c r="G532" s="21">
        <v>8325</v>
      </c>
      <c r="H532" s="21">
        <v>10325</v>
      </c>
    </row>
    <row r="533" spans="1:8" ht="48">
      <c r="A533" s="7" t="s">
        <v>664</v>
      </c>
      <c r="B533" s="7" t="s">
        <v>420</v>
      </c>
      <c r="C533" s="7" t="s">
        <v>7</v>
      </c>
      <c r="D533" s="6"/>
      <c r="E533" s="5" t="s">
        <v>8</v>
      </c>
      <c r="F533" s="21">
        <f>F534</f>
        <v>66295.326000000001</v>
      </c>
      <c r="G533" s="21">
        <f>G534</f>
        <v>66295.326000000001</v>
      </c>
      <c r="H533" s="21">
        <f>H534</f>
        <v>66295.326000000001</v>
      </c>
    </row>
    <row r="534" spans="1:8" ht="48">
      <c r="A534" s="7" t="s">
        <v>664</v>
      </c>
      <c r="B534" s="7" t="s">
        <v>420</v>
      </c>
      <c r="C534" s="7" t="s">
        <v>7</v>
      </c>
      <c r="D534" s="23" t="s">
        <v>461</v>
      </c>
      <c r="E534" s="24" t="s">
        <v>462</v>
      </c>
      <c r="F534" s="21">
        <v>66295.326000000001</v>
      </c>
      <c r="G534" s="21">
        <v>66295.326000000001</v>
      </c>
      <c r="H534" s="21">
        <v>66295.326000000001</v>
      </c>
    </row>
    <row r="535" spans="1:8" ht="60">
      <c r="A535" s="7" t="s">
        <v>664</v>
      </c>
      <c r="B535" s="7" t="s">
        <v>420</v>
      </c>
      <c r="C535" s="7" t="s">
        <v>9</v>
      </c>
      <c r="D535" s="6"/>
      <c r="E535" s="5" t="s">
        <v>10</v>
      </c>
      <c r="F535" s="21">
        <f>F536</f>
        <v>669.649</v>
      </c>
      <c r="G535" s="21">
        <f>G536</f>
        <v>669.649</v>
      </c>
      <c r="H535" s="21">
        <f>H536</f>
        <v>669.649</v>
      </c>
    </row>
    <row r="536" spans="1:8" ht="48">
      <c r="A536" s="7" t="s">
        <v>664</v>
      </c>
      <c r="B536" s="7" t="s">
        <v>420</v>
      </c>
      <c r="C536" s="7" t="s">
        <v>9</v>
      </c>
      <c r="D536" s="23" t="s">
        <v>461</v>
      </c>
      <c r="E536" s="24" t="s">
        <v>462</v>
      </c>
      <c r="F536" s="21">
        <v>669.649</v>
      </c>
      <c r="G536" s="21">
        <v>669.649</v>
      </c>
      <c r="H536" s="21">
        <v>669.649</v>
      </c>
    </row>
    <row r="537" spans="1:8" ht="36">
      <c r="A537" s="7" t="s">
        <v>664</v>
      </c>
      <c r="B537" s="7" t="s">
        <v>420</v>
      </c>
      <c r="C537" s="7" t="s">
        <v>895</v>
      </c>
      <c r="D537" s="6"/>
      <c r="E537" s="24" t="s">
        <v>894</v>
      </c>
      <c r="F537" s="21">
        <f>F538</f>
        <v>336.7</v>
      </c>
      <c r="G537" s="21">
        <f t="shared" ref="G537:H537" si="44">G538</f>
        <v>0</v>
      </c>
      <c r="H537" s="21">
        <f t="shared" si="44"/>
        <v>0</v>
      </c>
    </row>
    <row r="538" spans="1:8" ht="48">
      <c r="A538" s="7" t="s">
        <v>664</v>
      </c>
      <c r="B538" s="7" t="s">
        <v>420</v>
      </c>
      <c r="C538" s="7" t="s">
        <v>895</v>
      </c>
      <c r="D538" s="23" t="s">
        <v>461</v>
      </c>
      <c r="E538" s="24" t="s">
        <v>462</v>
      </c>
      <c r="F538" s="21">
        <v>336.7</v>
      </c>
      <c r="G538" s="21">
        <v>0</v>
      </c>
      <c r="H538" s="21">
        <v>0</v>
      </c>
    </row>
    <row r="539" spans="1:8" ht="60">
      <c r="A539" s="7" t="s">
        <v>664</v>
      </c>
      <c r="B539" s="7" t="s">
        <v>420</v>
      </c>
      <c r="C539" s="77" t="s">
        <v>247</v>
      </c>
      <c r="D539" s="6"/>
      <c r="E539" s="5" t="s">
        <v>248</v>
      </c>
      <c r="F539" s="21">
        <f>F540</f>
        <v>8288.6769999999997</v>
      </c>
      <c r="G539" s="21">
        <f>G540</f>
        <v>8288.6769999999997</v>
      </c>
      <c r="H539" s="21">
        <f>H540</f>
        <v>8288.6769999999997</v>
      </c>
    </row>
    <row r="540" spans="1:8" ht="48">
      <c r="A540" s="7" t="s">
        <v>664</v>
      </c>
      <c r="B540" s="7" t="s">
        <v>420</v>
      </c>
      <c r="C540" s="77" t="s">
        <v>247</v>
      </c>
      <c r="D540" s="23" t="s">
        <v>461</v>
      </c>
      <c r="E540" s="24" t="s">
        <v>462</v>
      </c>
      <c r="F540" s="21">
        <v>8288.6769999999997</v>
      </c>
      <c r="G540" s="21">
        <v>8288.6769999999997</v>
      </c>
      <c r="H540" s="21">
        <v>8288.6769999999997</v>
      </c>
    </row>
    <row r="541" spans="1:8" ht="48">
      <c r="A541" s="7" t="s">
        <v>664</v>
      </c>
      <c r="B541" s="7" t="s">
        <v>420</v>
      </c>
      <c r="C541" s="77" t="s">
        <v>249</v>
      </c>
      <c r="D541" s="6"/>
      <c r="E541" s="5" t="s">
        <v>189</v>
      </c>
      <c r="F541" s="21">
        <f>F542</f>
        <v>4330.84</v>
      </c>
      <c r="G541" s="21">
        <f>G542</f>
        <v>0</v>
      </c>
      <c r="H541" s="21">
        <f>H542</f>
        <v>0</v>
      </c>
    </row>
    <row r="542" spans="1:8" ht="48">
      <c r="A542" s="7" t="s">
        <v>664</v>
      </c>
      <c r="B542" s="7" t="s">
        <v>420</v>
      </c>
      <c r="C542" s="77" t="s">
        <v>249</v>
      </c>
      <c r="D542" s="23" t="s">
        <v>461</v>
      </c>
      <c r="E542" s="24" t="s">
        <v>462</v>
      </c>
      <c r="F542" s="21">
        <v>4330.84</v>
      </c>
      <c r="G542" s="21">
        <v>0</v>
      </c>
      <c r="H542" s="21">
        <v>0</v>
      </c>
    </row>
    <row r="543" spans="1:8" ht="48">
      <c r="A543" s="7" t="s">
        <v>664</v>
      </c>
      <c r="B543" s="7" t="s">
        <v>420</v>
      </c>
      <c r="C543" s="7" t="s">
        <v>250</v>
      </c>
      <c r="D543" s="6"/>
      <c r="E543" s="5" t="s">
        <v>251</v>
      </c>
      <c r="F543" s="21">
        <f t="shared" ref="F543:H544" si="45">F544</f>
        <v>831.51499999999999</v>
      </c>
      <c r="G543" s="21">
        <f t="shared" si="45"/>
        <v>831.51499999999999</v>
      </c>
      <c r="H543" s="21">
        <f t="shared" si="45"/>
        <v>831.51499999999999</v>
      </c>
    </row>
    <row r="544" spans="1:8" ht="72">
      <c r="A544" s="7" t="s">
        <v>664</v>
      </c>
      <c r="B544" s="7" t="s">
        <v>420</v>
      </c>
      <c r="C544" s="7" t="s">
        <v>252</v>
      </c>
      <c r="D544" s="6"/>
      <c r="E544" s="5" t="s">
        <v>253</v>
      </c>
      <c r="F544" s="21">
        <f t="shared" si="45"/>
        <v>831.51499999999999</v>
      </c>
      <c r="G544" s="21">
        <f t="shared" si="45"/>
        <v>831.51499999999999</v>
      </c>
      <c r="H544" s="21">
        <f t="shared" si="45"/>
        <v>831.51499999999999</v>
      </c>
    </row>
    <row r="545" spans="1:8" ht="48">
      <c r="A545" s="7" t="s">
        <v>664</v>
      </c>
      <c r="B545" s="7" t="s">
        <v>420</v>
      </c>
      <c r="C545" s="7" t="s">
        <v>252</v>
      </c>
      <c r="D545" s="37" t="s">
        <v>461</v>
      </c>
      <c r="E545" s="24" t="s">
        <v>462</v>
      </c>
      <c r="F545" s="21">
        <v>831.51499999999999</v>
      </c>
      <c r="G545" s="21">
        <v>831.51499999999999</v>
      </c>
      <c r="H545" s="21">
        <v>831.51499999999999</v>
      </c>
    </row>
    <row r="546" spans="1:8" ht="36">
      <c r="A546" s="7" t="s">
        <v>664</v>
      </c>
      <c r="B546" s="7" t="s">
        <v>420</v>
      </c>
      <c r="C546" s="7" t="s">
        <v>354</v>
      </c>
      <c r="D546" s="6"/>
      <c r="E546" s="5" t="s">
        <v>68</v>
      </c>
      <c r="F546" s="21">
        <f>F547+F549+F551</f>
        <v>939.995</v>
      </c>
      <c r="G546" s="21">
        <f t="shared" ref="G546:H546" si="46">G547+G549+G551</f>
        <v>0</v>
      </c>
      <c r="H546" s="21">
        <f t="shared" si="46"/>
        <v>0</v>
      </c>
    </row>
    <row r="547" spans="1:8" ht="70.150000000000006" customHeight="1">
      <c r="A547" s="7" t="s">
        <v>664</v>
      </c>
      <c r="B547" s="7" t="s">
        <v>420</v>
      </c>
      <c r="C547" s="7" t="s">
        <v>736</v>
      </c>
      <c r="D547" s="37"/>
      <c r="E547" s="24" t="s">
        <v>737</v>
      </c>
      <c r="F547" s="21">
        <f>F548</f>
        <v>223</v>
      </c>
      <c r="G547" s="21">
        <f>G548</f>
        <v>0</v>
      </c>
      <c r="H547" s="21">
        <f>H548</f>
        <v>0</v>
      </c>
    </row>
    <row r="548" spans="1:8" ht="48">
      <c r="A548" s="7" t="s">
        <v>664</v>
      </c>
      <c r="B548" s="7" t="s">
        <v>420</v>
      </c>
      <c r="C548" s="7" t="s">
        <v>736</v>
      </c>
      <c r="D548" s="37" t="s">
        <v>461</v>
      </c>
      <c r="E548" s="24" t="s">
        <v>462</v>
      </c>
      <c r="F548" s="21">
        <v>223</v>
      </c>
      <c r="G548" s="21">
        <v>0</v>
      </c>
      <c r="H548" s="21">
        <v>0</v>
      </c>
    </row>
    <row r="549" spans="1:8" ht="84">
      <c r="A549" s="7" t="s">
        <v>664</v>
      </c>
      <c r="B549" s="7" t="s">
        <v>420</v>
      </c>
      <c r="C549" s="7" t="s">
        <v>738</v>
      </c>
      <c r="D549" s="37"/>
      <c r="E549" s="24" t="s">
        <v>739</v>
      </c>
      <c r="F549" s="21">
        <f>F550</f>
        <v>377</v>
      </c>
      <c r="G549" s="21">
        <f>G550</f>
        <v>0</v>
      </c>
      <c r="H549" s="21">
        <f>H550</f>
        <v>0</v>
      </c>
    </row>
    <row r="550" spans="1:8" ht="48">
      <c r="A550" s="7" t="s">
        <v>664</v>
      </c>
      <c r="B550" s="7" t="s">
        <v>420</v>
      </c>
      <c r="C550" s="7" t="s">
        <v>738</v>
      </c>
      <c r="D550" s="37" t="s">
        <v>461</v>
      </c>
      <c r="E550" s="24" t="s">
        <v>462</v>
      </c>
      <c r="F550" s="21">
        <v>377</v>
      </c>
      <c r="G550" s="21">
        <v>0</v>
      </c>
      <c r="H550" s="21">
        <v>0</v>
      </c>
    </row>
    <row r="551" spans="1:8" ht="144">
      <c r="A551" s="7" t="s">
        <v>664</v>
      </c>
      <c r="B551" s="7" t="s">
        <v>420</v>
      </c>
      <c r="C551" s="7" t="s">
        <v>829</v>
      </c>
      <c r="D551" s="37"/>
      <c r="E551" s="24" t="s">
        <v>848</v>
      </c>
      <c r="F551" s="21">
        <f>F552</f>
        <v>339.995</v>
      </c>
      <c r="G551" s="21">
        <f>G552</f>
        <v>0</v>
      </c>
      <c r="H551" s="21">
        <f>H552</f>
        <v>0</v>
      </c>
    </row>
    <row r="552" spans="1:8" ht="48">
      <c r="A552" s="7" t="s">
        <v>664</v>
      </c>
      <c r="B552" s="7" t="s">
        <v>420</v>
      </c>
      <c r="C552" s="7" t="s">
        <v>829</v>
      </c>
      <c r="D552" s="37" t="s">
        <v>461</v>
      </c>
      <c r="E552" s="24" t="s">
        <v>462</v>
      </c>
      <c r="F552" s="21">
        <v>339.995</v>
      </c>
      <c r="G552" s="21">
        <v>0</v>
      </c>
      <c r="H552" s="21">
        <v>0</v>
      </c>
    </row>
    <row r="553" spans="1:8" s="1" customFormat="1" ht="48">
      <c r="A553" s="18" t="s">
        <v>664</v>
      </c>
      <c r="B553" s="15" t="s">
        <v>420</v>
      </c>
      <c r="C553" s="15" t="s">
        <v>11</v>
      </c>
      <c r="D553" s="18"/>
      <c r="E553" s="19" t="s">
        <v>12</v>
      </c>
      <c r="F553" s="20">
        <f t="shared" ref="F553:H554" si="47">F554</f>
        <v>36588.953000000001</v>
      </c>
      <c r="G553" s="20">
        <f t="shared" si="47"/>
        <v>34935.667999999998</v>
      </c>
      <c r="H553" s="20">
        <f t="shared" si="47"/>
        <v>36935.667999999998</v>
      </c>
    </row>
    <row r="554" spans="1:8" s="1" customFormat="1" ht="38.450000000000003" customHeight="1">
      <c r="A554" s="6" t="s">
        <v>664</v>
      </c>
      <c r="B554" s="7" t="s">
        <v>420</v>
      </c>
      <c r="C554" s="7" t="s">
        <v>13</v>
      </c>
      <c r="D554" s="6"/>
      <c r="E554" s="5" t="s">
        <v>14</v>
      </c>
      <c r="F554" s="21">
        <f>F555</f>
        <v>36588.953000000001</v>
      </c>
      <c r="G554" s="21">
        <f t="shared" si="47"/>
        <v>34935.667999999998</v>
      </c>
      <c r="H554" s="21">
        <f t="shared" si="47"/>
        <v>36935.667999999998</v>
      </c>
    </row>
    <row r="555" spans="1:8" s="1" customFormat="1" ht="48">
      <c r="A555" s="6" t="s">
        <v>664</v>
      </c>
      <c r="B555" s="7" t="s">
        <v>420</v>
      </c>
      <c r="C555" s="7" t="s">
        <v>15</v>
      </c>
      <c r="D555" s="6"/>
      <c r="E555" s="5" t="s">
        <v>16</v>
      </c>
      <c r="F555" s="21">
        <f>F556+F558+F560</f>
        <v>36588.953000000001</v>
      </c>
      <c r="G555" s="21">
        <f>G556+G558+G560</f>
        <v>34935.667999999998</v>
      </c>
      <c r="H555" s="21">
        <f>H556+H558+H560</f>
        <v>36935.667999999998</v>
      </c>
    </row>
    <row r="556" spans="1:8" s="1" customFormat="1" ht="36">
      <c r="A556" s="6" t="s">
        <v>664</v>
      </c>
      <c r="B556" s="7" t="s">
        <v>420</v>
      </c>
      <c r="C556" s="7" t="s">
        <v>17</v>
      </c>
      <c r="D556" s="6"/>
      <c r="E556" s="5" t="s">
        <v>18</v>
      </c>
      <c r="F556" s="21">
        <f>F557</f>
        <v>35794.953000000001</v>
      </c>
      <c r="G556" s="21">
        <f>G557</f>
        <v>34935.667999999998</v>
      </c>
      <c r="H556" s="21">
        <f>H557</f>
        <v>36935.667999999998</v>
      </c>
    </row>
    <row r="557" spans="1:8" s="1" customFormat="1" ht="48">
      <c r="A557" s="6" t="s">
        <v>664</v>
      </c>
      <c r="B557" s="7" t="s">
        <v>420</v>
      </c>
      <c r="C557" s="7" t="s">
        <v>17</v>
      </c>
      <c r="D557" s="37" t="s">
        <v>461</v>
      </c>
      <c r="E557" s="24" t="s">
        <v>462</v>
      </c>
      <c r="F557" s="21">
        <v>35794.953000000001</v>
      </c>
      <c r="G557" s="21">
        <v>34935.667999999998</v>
      </c>
      <c r="H557" s="21">
        <v>36935.667999999998</v>
      </c>
    </row>
    <row r="558" spans="1:8" s="1" customFormat="1" ht="48">
      <c r="A558" s="6" t="s">
        <v>664</v>
      </c>
      <c r="B558" s="7" t="s">
        <v>420</v>
      </c>
      <c r="C558" s="7" t="s">
        <v>835</v>
      </c>
      <c r="D558" s="6"/>
      <c r="E558" s="5" t="s">
        <v>836</v>
      </c>
      <c r="F558" s="21">
        <f>F559</f>
        <v>750</v>
      </c>
      <c r="G558" s="21">
        <f>G559</f>
        <v>0</v>
      </c>
      <c r="H558" s="21">
        <f>H559</f>
        <v>0</v>
      </c>
    </row>
    <row r="559" spans="1:8" s="1" customFormat="1" ht="48">
      <c r="A559" s="6" t="s">
        <v>664</v>
      </c>
      <c r="B559" s="7" t="s">
        <v>420</v>
      </c>
      <c r="C559" s="7" t="s">
        <v>835</v>
      </c>
      <c r="D559" s="23" t="s">
        <v>461</v>
      </c>
      <c r="E559" s="24" t="s">
        <v>462</v>
      </c>
      <c r="F559" s="21">
        <v>750</v>
      </c>
      <c r="G559" s="21">
        <v>0</v>
      </c>
      <c r="H559" s="21">
        <v>0</v>
      </c>
    </row>
    <row r="560" spans="1:8" s="1" customFormat="1" ht="60">
      <c r="A560" s="6" t="s">
        <v>664</v>
      </c>
      <c r="B560" s="7" t="s">
        <v>420</v>
      </c>
      <c r="C560" s="7" t="s">
        <v>837</v>
      </c>
      <c r="D560" s="6"/>
      <c r="E560" s="5" t="s">
        <v>838</v>
      </c>
      <c r="F560" s="21">
        <f>F561</f>
        <v>44</v>
      </c>
      <c r="G560" s="21">
        <f>G561</f>
        <v>0</v>
      </c>
      <c r="H560" s="21">
        <f>H561</f>
        <v>0</v>
      </c>
    </row>
    <row r="561" spans="1:8" s="1" customFormat="1" ht="48">
      <c r="A561" s="6" t="s">
        <v>664</v>
      </c>
      <c r="B561" s="7" t="s">
        <v>420</v>
      </c>
      <c r="C561" s="7" t="s">
        <v>837</v>
      </c>
      <c r="D561" s="37" t="s">
        <v>461</v>
      </c>
      <c r="E561" s="24" t="s">
        <v>462</v>
      </c>
      <c r="F561" s="21">
        <v>44</v>
      </c>
      <c r="G561" s="21">
        <f>G562+G563</f>
        <v>0</v>
      </c>
      <c r="H561" s="21">
        <f>H562+H563</f>
        <v>0</v>
      </c>
    </row>
    <row r="562" spans="1:8" s="1" customFormat="1" ht="24">
      <c r="A562" s="6" t="s">
        <v>664</v>
      </c>
      <c r="B562" s="7" t="s">
        <v>420</v>
      </c>
      <c r="C562" s="7" t="s">
        <v>416</v>
      </c>
      <c r="D562" s="6"/>
      <c r="E562" s="5" t="s">
        <v>417</v>
      </c>
      <c r="F562" s="53">
        <f>F563</f>
        <v>276</v>
      </c>
      <c r="G562" s="53">
        <f t="shared" ref="G562:H564" si="48">G563</f>
        <v>0</v>
      </c>
      <c r="H562" s="53">
        <f t="shared" si="48"/>
        <v>0</v>
      </c>
    </row>
    <row r="563" spans="1:8" s="1" customFormat="1" ht="72">
      <c r="A563" s="6" t="s">
        <v>664</v>
      </c>
      <c r="B563" s="7" t="s">
        <v>420</v>
      </c>
      <c r="C563" s="7" t="s">
        <v>325</v>
      </c>
      <c r="D563" s="25"/>
      <c r="E563" s="26" t="s">
        <v>327</v>
      </c>
      <c r="F563" s="53">
        <f>F564</f>
        <v>276</v>
      </c>
      <c r="G563" s="53">
        <f t="shared" si="48"/>
        <v>0</v>
      </c>
      <c r="H563" s="53">
        <f t="shared" si="48"/>
        <v>0</v>
      </c>
    </row>
    <row r="564" spans="1:8" s="1" customFormat="1" ht="48">
      <c r="A564" s="6" t="s">
        <v>664</v>
      </c>
      <c r="B564" s="7" t="s">
        <v>420</v>
      </c>
      <c r="C564" s="7" t="s">
        <v>326</v>
      </c>
      <c r="D564" s="25"/>
      <c r="E564" s="26" t="s">
        <v>324</v>
      </c>
      <c r="F564" s="53">
        <f>F565</f>
        <v>276</v>
      </c>
      <c r="G564" s="53">
        <f t="shared" si="48"/>
        <v>0</v>
      </c>
      <c r="H564" s="53">
        <f t="shared" si="48"/>
        <v>0</v>
      </c>
    </row>
    <row r="565" spans="1:8" s="1" customFormat="1" ht="36">
      <c r="A565" s="6" t="s">
        <v>664</v>
      </c>
      <c r="B565" s="7" t="s">
        <v>420</v>
      </c>
      <c r="C565" s="7" t="s">
        <v>326</v>
      </c>
      <c r="D565" s="23" t="s">
        <v>422</v>
      </c>
      <c r="E565" s="24" t="s">
        <v>423</v>
      </c>
      <c r="F565" s="53">
        <v>276</v>
      </c>
      <c r="G565" s="53">
        <v>0</v>
      </c>
      <c r="H565" s="53">
        <v>0</v>
      </c>
    </row>
    <row r="566" spans="1:8" ht="36">
      <c r="A566" s="27" t="s">
        <v>664</v>
      </c>
      <c r="B566" s="27" t="s">
        <v>431</v>
      </c>
      <c r="C566" s="14"/>
      <c r="D566" s="27"/>
      <c r="E566" s="16" t="s">
        <v>19</v>
      </c>
      <c r="F566" s="17">
        <f>F567+F572+F577+F583+F588</f>
        <v>781.04199999999992</v>
      </c>
      <c r="G566" s="17">
        <f t="shared" ref="G566:H566" si="49">G567+G572+G577+G583+G588</f>
        <v>584.74199999999996</v>
      </c>
      <c r="H566" s="17">
        <f t="shared" si="49"/>
        <v>584.74199999999996</v>
      </c>
    </row>
    <row r="567" spans="1:8" ht="38.450000000000003" customHeight="1">
      <c r="A567" s="6" t="s">
        <v>664</v>
      </c>
      <c r="B567" s="6" t="s">
        <v>431</v>
      </c>
      <c r="C567" s="15" t="s">
        <v>109</v>
      </c>
      <c r="D567" s="18"/>
      <c r="E567" s="19" t="s">
        <v>110</v>
      </c>
      <c r="F567" s="20">
        <f>F568</f>
        <v>5</v>
      </c>
      <c r="G567" s="20">
        <f t="shared" ref="G567:H570" si="50">G568</f>
        <v>0</v>
      </c>
      <c r="H567" s="20">
        <f t="shared" si="50"/>
        <v>0</v>
      </c>
    </row>
    <row r="568" spans="1:8" ht="36">
      <c r="A568" s="6" t="s">
        <v>664</v>
      </c>
      <c r="B568" s="6" t="s">
        <v>431</v>
      </c>
      <c r="C568" s="7" t="s">
        <v>118</v>
      </c>
      <c r="D568" s="6"/>
      <c r="E568" s="5" t="s">
        <v>119</v>
      </c>
      <c r="F568" s="21">
        <f>F569</f>
        <v>5</v>
      </c>
      <c r="G568" s="21">
        <f t="shared" si="50"/>
        <v>0</v>
      </c>
      <c r="H568" s="21">
        <f t="shared" si="50"/>
        <v>0</v>
      </c>
    </row>
    <row r="569" spans="1:8" ht="108">
      <c r="A569" s="6" t="s">
        <v>664</v>
      </c>
      <c r="B569" s="6" t="s">
        <v>431</v>
      </c>
      <c r="C569" s="7" t="s">
        <v>120</v>
      </c>
      <c r="D569" s="6"/>
      <c r="E569" s="5" t="s">
        <v>121</v>
      </c>
      <c r="F569" s="21">
        <f>F570</f>
        <v>5</v>
      </c>
      <c r="G569" s="21">
        <f t="shared" si="50"/>
        <v>0</v>
      </c>
      <c r="H569" s="21">
        <f t="shared" si="50"/>
        <v>0</v>
      </c>
    </row>
    <row r="570" spans="1:8" ht="24">
      <c r="A570" s="6" t="s">
        <v>664</v>
      </c>
      <c r="B570" s="6" t="s">
        <v>431</v>
      </c>
      <c r="C570" s="7" t="s">
        <v>322</v>
      </c>
      <c r="D570" s="6"/>
      <c r="E570" s="5" t="s">
        <v>323</v>
      </c>
      <c r="F570" s="21">
        <f>F571</f>
        <v>5</v>
      </c>
      <c r="G570" s="21">
        <f t="shared" si="50"/>
        <v>0</v>
      </c>
      <c r="H570" s="21">
        <f t="shared" si="50"/>
        <v>0</v>
      </c>
    </row>
    <row r="571" spans="1:8" ht="36">
      <c r="A571" s="6" t="s">
        <v>664</v>
      </c>
      <c r="B571" s="6" t="s">
        <v>431</v>
      </c>
      <c r="C571" s="7" t="s">
        <v>322</v>
      </c>
      <c r="D571" s="23" t="s">
        <v>422</v>
      </c>
      <c r="E571" s="24" t="s">
        <v>423</v>
      </c>
      <c r="F571" s="21">
        <v>5</v>
      </c>
      <c r="G571" s="21">
        <v>0</v>
      </c>
      <c r="H571" s="21">
        <v>0</v>
      </c>
    </row>
    <row r="572" spans="1:8" ht="48">
      <c r="A572" s="6" t="s">
        <v>664</v>
      </c>
      <c r="B572" s="6" t="s">
        <v>431</v>
      </c>
      <c r="C572" s="15" t="s">
        <v>667</v>
      </c>
      <c r="D572" s="18"/>
      <c r="E572" s="19" t="s">
        <v>668</v>
      </c>
      <c r="F572" s="20">
        <f>F573</f>
        <v>200</v>
      </c>
      <c r="G572" s="20">
        <f>G573</f>
        <v>200</v>
      </c>
      <c r="H572" s="20">
        <f>H573</f>
        <v>200</v>
      </c>
    </row>
    <row r="573" spans="1:8" ht="48">
      <c r="A573" s="6" t="s">
        <v>664</v>
      </c>
      <c r="B573" s="6" t="s">
        <v>431</v>
      </c>
      <c r="C573" s="7" t="s">
        <v>254</v>
      </c>
      <c r="D573" s="23"/>
      <c r="E573" s="5" t="s">
        <v>255</v>
      </c>
      <c r="F573" s="21">
        <f>F575</f>
        <v>200</v>
      </c>
      <c r="G573" s="21">
        <f>G575</f>
        <v>200</v>
      </c>
      <c r="H573" s="21">
        <f>H575</f>
        <v>200</v>
      </c>
    </row>
    <row r="574" spans="1:8" ht="48">
      <c r="A574" s="6" t="s">
        <v>664</v>
      </c>
      <c r="B574" s="6" t="s">
        <v>431</v>
      </c>
      <c r="C574" s="7" t="s">
        <v>256</v>
      </c>
      <c r="D574" s="23"/>
      <c r="E574" s="5" t="s">
        <v>257</v>
      </c>
      <c r="F574" s="21">
        <f t="shared" ref="F574:H575" si="51">F575</f>
        <v>200</v>
      </c>
      <c r="G574" s="21">
        <f t="shared" si="51"/>
        <v>200</v>
      </c>
      <c r="H574" s="21">
        <f t="shared" si="51"/>
        <v>200</v>
      </c>
    </row>
    <row r="575" spans="1:8" ht="36">
      <c r="A575" s="6" t="s">
        <v>664</v>
      </c>
      <c r="B575" s="6" t="s">
        <v>431</v>
      </c>
      <c r="C575" s="7" t="s">
        <v>258</v>
      </c>
      <c r="D575" s="25"/>
      <c r="E575" s="26" t="s">
        <v>259</v>
      </c>
      <c r="F575" s="21">
        <f t="shared" si="51"/>
        <v>200</v>
      </c>
      <c r="G575" s="21">
        <f t="shared" si="51"/>
        <v>200</v>
      </c>
      <c r="H575" s="21">
        <f t="shared" si="51"/>
        <v>200</v>
      </c>
    </row>
    <row r="576" spans="1:8" ht="48">
      <c r="A576" s="6" t="s">
        <v>664</v>
      </c>
      <c r="B576" s="6" t="s">
        <v>431</v>
      </c>
      <c r="C576" s="7" t="s">
        <v>258</v>
      </c>
      <c r="D576" s="37" t="s">
        <v>461</v>
      </c>
      <c r="E576" s="24" t="s">
        <v>462</v>
      </c>
      <c r="F576" s="21">
        <v>200</v>
      </c>
      <c r="G576" s="21">
        <v>200</v>
      </c>
      <c r="H576" s="21">
        <v>200</v>
      </c>
    </row>
    <row r="577" spans="1:8" ht="48">
      <c r="A577" s="18" t="s">
        <v>664</v>
      </c>
      <c r="B577" s="18" t="s">
        <v>431</v>
      </c>
      <c r="C577" s="15" t="s">
        <v>11</v>
      </c>
      <c r="D577" s="18"/>
      <c r="E577" s="19" t="s">
        <v>12</v>
      </c>
      <c r="F577" s="20">
        <f t="shared" ref="F577:H577" si="52">F578</f>
        <v>147.08199999999999</v>
      </c>
      <c r="G577" s="20">
        <f t="shared" si="52"/>
        <v>75.581999999999994</v>
      </c>
      <c r="H577" s="20">
        <f t="shared" si="52"/>
        <v>75.581999999999994</v>
      </c>
    </row>
    <row r="578" spans="1:8" ht="37.15" customHeight="1">
      <c r="A578" s="6" t="s">
        <v>664</v>
      </c>
      <c r="B578" s="6" t="s">
        <v>431</v>
      </c>
      <c r="C578" s="7" t="s">
        <v>13</v>
      </c>
      <c r="D578" s="6"/>
      <c r="E578" s="5" t="s">
        <v>14</v>
      </c>
      <c r="F578" s="21">
        <f>F580</f>
        <v>147.08199999999999</v>
      </c>
      <c r="G578" s="21">
        <f>G580</f>
        <v>75.581999999999994</v>
      </c>
      <c r="H578" s="21">
        <f>H580</f>
        <v>75.581999999999994</v>
      </c>
    </row>
    <row r="579" spans="1:8" ht="48">
      <c r="A579" s="6" t="s">
        <v>664</v>
      </c>
      <c r="B579" s="6" t="s">
        <v>431</v>
      </c>
      <c r="C579" s="7" t="s">
        <v>15</v>
      </c>
      <c r="D579" s="6"/>
      <c r="E579" s="5" t="s">
        <v>16</v>
      </c>
      <c r="F579" s="21">
        <f t="shared" ref="F579:H579" si="53">F580</f>
        <v>147.08199999999999</v>
      </c>
      <c r="G579" s="21">
        <f t="shared" si="53"/>
        <v>75.581999999999994</v>
      </c>
      <c r="H579" s="21">
        <f t="shared" si="53"/>
        <v>75.581999999999994</v>
      </c>
    </row>
    <row r="580" spans="1:8" ht="36">
      <c r="A580" s="6" t="s">
        <v>664</v>
      </c>
      <c r="B580" s="6" t="s">
        <v>431</v>
      </c>
      <c r="C580" s="7" t="s">
        <v>20</v>
      </c>
      <c r="D580" s="25"/>
      <c r="E580" s="5" t="s">
        <v>19</v>
      </c>
      <c r="F580" s="21">
        <f>F582+F581</f>
        <v>147.08199999999999</v>
      </c>
      <c r="G580" s="21">
        <f t="shared" ref="G580:H580" si="54">G582+G581</f>
        <v>75.581999999999994</v>
      </c>
      <c r="H580" s="21">
        <f t="shared" si="54"/>
        <v>75.581999999999994</v>
      </c>
    </row>
    <row r="581" spans="1:8" ht="36">
      <c r="A581" s="6" t="s">
        <v>664</v>
      </c>
      <c r="B581" s="6" t="s">
        <v>431</v>
      </c>
      <c r="C581" s="7" t="s">
        <v>20</v>
      </c>
      <c r="D581" s="23" t="s">
        <v>422</v>
      </c>
      <c r="E581" s="24" t="s">
        <v>423</v>
      </c>
      <c r="F581" s="21">
        <v>55</v>
      </c>
      <c r="G581" s="21">
        <v>0</v>
      </c>
      <c r="H581" s="21">
        <v>0</v>
      </c>
    </row>
    <row r="582" spans="1:8" ht="48">
      <c r="A582" s="6" t="s">
        <v>664</v>
      </c>
      <c r="B582" s="6" t="s">
        <v>431</v>
      </c>
      <c r="C582" s="7" t="s">
        <v>20</v>
      </c>
      <c r="D582" s="37" t="s">
        <v>461</v>
      </c>
      <c r="E582" s="24" t="s">
        <v>462</v>
      </c>
      <c r="F582" s="21">
        <v>92.081999999999994</v>
      </c>
      <c r="G582" s="21">
        <v>75.581999999999994</v>
      </c>
      <c r="H582" s="21">
        <v>75.581999999999994</v>
      </c>
    </row>
    <row r="583" spans="1:8" ht="37.15" customHeight="1">
      <c r="A583" s="6" t="s">
        <v>664</v>
      </c>
      <c r="B583" s="6" t="s">
        <v>431</v>
      </c>
      <c r="C583" s="15" t="s">
        <v>406</v>
      </c>
      <c r="D583" s="18"/>
      <c r="E583" s="19" t="s">
        <v>407</v>
      </c>
      <c r="F583" s="20">
        <f t="shared" ref="F583:H586" si="55">F584</f>
        <v>309.16000000000003</v>
      </c>
      <c r="G583" s="20">
        <f t="shared" si="55"/>
        <v>309.16000000000003</v>
      </c>
      <c r="H583" s="20">
        <f t="shared" si="55"/>
        <v>309.16000000000003</v>
      </c>
    </row>
    <row r="584" spans="1:8" ht="36">
      <c r="A584" s="6" t="s">
        <v>664</v>
      </c>
      <c r="B584" s="6" t="s">
        <v>431</v>
      </c>
      <c r="C584" s="7" t="s">
        <v>433</v>
      </c>
      <c r="D584" s="6"/>
      <c r="E584" s="5" t="s">
        <v>434</v>
      </c>
      <c r="F584" s="21">
        <f t="shared" si="55"/>
        <v>309.16000000000003</v>
      </c>
      <c r="G584" s="21">
        <f t="shared" si="55"/>
        <v>309.16000000000003</v>
      </c>
      <c r="H584" s="21">
        <f t="shared" si="55"/>
        <v>309.16000000000003</v>
      </c>
    </row>
    <row r="585" spans="1:8" ht="36">
      <c r="A585" s="6" t="s">
        <v>664</v>
      </c>
      <c r="B585" s="6" t="s">
        <v>431</v>
      </c>
      <c r="C585" s="7" t="s">
        <v>449</v>
      </c>
      <c r="D585" s="7"/>
      <c r="E585" s="5" t="s">
        <v>411</v>
      </c>
      <c r="F585" s="21">
        <f t="shared" si="55"/>
        <v>309.16000000000003</v>
      </c>
      <c r="G585" s="21">
        <f t="shared" si="55"/>
        <v>309.16000000000003</v>
      </c>
      <c r="H585" s="21">
        <f t="shared" si="55"/>
        <v>309.16000000000003</v>
      </c>
    </row>
    <row r="586" spans="1:8" ht="36">
      <c r="A586" s="6" t="s">
        <v>664</v>
      </c>
      <c r="B586" s="6" t="s">
        <v>431</v>
      </c>
      <c r="C586" s="7" t="s">
        <v>21</v>
      </c>
      <c r="D586" s="6"/>
      <c r="E586" s="5" t="s">
        <v>22</v>
      </c>
      <c r="F586" s="21">
        <f>F587</f>
        <v>309.16000000000003</v>
      </c>
      <c r="G586" s="21">
        <f t="shared" si="55"/>
        <v>309.16000000000003</v>
      </c>
      <c r="H586" s="21">
        <f t="shared" si="55"/>
        <v>309.16000000000003</v>
      </c>
    </row>
    <row r="587" spans="1:8" ht="36">
      <c r="A587" s="6" t="s">
        <v>664</v>
      </c>
      <c r="B587" s="6" t="s">
        <v>431</v>
      </c>
      <c r="C587" s="7" t="s">
        <v>21</v>
      </c>
      <c r="D587" s="23" t="s">
        <v>422</v>
      </c>
      <c r="E587" s="24" t="s">
        <v>423</v>
      </c>
      <c r="F587" s="21">
        <v>309.16000000000003</v>
      </c>
      <c r="G587" s="21">
        <v>309.16000000000003</v>
      </c>
      <c r="H587" s="21">
        <v>309.16000000000003</v>
      </c>
    </row>
    <row r="588" spans="1:8" ht="60">
      <c r="A588" s="7" t="s">
        <v>664</v>
      </c>
      <c r="B588" s="18" t="s">
        <v>431</v>
      </c>
      <c r="C588" s="38" t="s">
        <v>579</v>
      </c>
      <c r="D588" s="18"/>
      <c r="E588" s="19" t="s">
        <v>81</v>
      </c>
      <c r="F588" s="20">
        <f>F589</f>
        <v>119.8</v>
      </c>
      <c r="G588" s="20">
        <f t="shared" ref="G588:H591" si="56">G589</f>
        <v>0</v>
      </c>
      <c r="H588" s="20">
        <f t="shared" si="56"/>
        <v>0</v>
      </c>
    </row>
    <row r="589" spans="1:8">
      <c r="A589" s="7" t="s">
        <v>664</v>
      </c>
      <c r="B589" s="18" t="s">
        <v>431</v>
      </c>
      <c r="C589" s="7" t="s">
        <v>660</v>
      </c>
      <c r="D589" s="6"/>
      <c r="E589" s="5" t="s">
        <v>409</v>
      </c>
      <c r="F589" s="21">
        <f>F590</f>
        <v>119.8</v>
      </c>
      <c r="G589" s="21">
        <f t="shared" si="56"/>
        <v>0</v>
      </c>
      <c r="H589" s="21">
        <f t="shared" si="56"/>
        <v>0</v>
      </c>
    </row>
    <row r="590" spans="1:8" ht="36">
      <c r="A590" s="7" t="s">
        <v>664</v>
      </c>
      <c r="B590" s="18" t="s">
        <v>431</v>
      </c>
      <c r="C590" s="28" t="s">
        <v>661</v>
      </c>
      <c r="D590" s="6"/>
      <c r="E590" s="5" t="s">
        <v>411</v>
      </c>
      <c r="F590" s="21">
        <f>F591</f>
        <v>119.8</v>
      </c>
      <c r="G590" s="21">
        <f t="shared" si="56"/>
        <v>0</v>
      </c>
      <c r="H590" s="21">
        <f t="shared" si="56"/>
        <v>0</v>
      </c>
    </row>
    <row r="591" spans="1:8" ht="36">
      <c r="A591" s="7" t="s">
        <v>664</v>
      </c>
      <c r="B591" s="18" t="s">
        <v>431</v>
      </c>
      <c r="C591" s="28" t="s">
        <v>294</v>
      </c>
      <c r="D591" s="25"/>
      <c r="E591" s="31" t="s">
        <v>452</v>
      </c>
      <c r="F591" s="21">
        <f>F592</f>
        <v>119.8</v>
      </c>
      <c r="G591" s="21">
        <f t="shared" si="56"/>
        <v>0</v>
      </c>
      <c r="H591" s="21">
        <f t="shared" si="56"/>
        <v>0</v>
      </c>
    </row>
    <row r="592" spans="1:8" ht="36">
      <c r="A592" s="7" t="s">
        <v>664</v>
      </c>
      <c r="B592" s="18" t="s">
        <v>431</v>
      </c>
      <c r="C592" s="28" t="s">
        <v>294</v>
      </c>
      <c r="D592" s="23" t="s">
        <v>422</v>
      </c>
      <c r="E592" s="24" t="s">
        <v>423</v>
      </c>
      <c r="F592" s="21">
        <v>119.8</v>
      </c>
      <c r="G592" s="21">
        <v>0</v>
      </c>
      <c r="H592" s="21">
        <v>0</v>
      </c>
    </row>
    <row r="593" spans="1:8">
      <c r="A593" s="27" t="s">
        <v>664</v>
      </c>
      <c r="B593" s="27" t="s">
        <v>664</v>
      </c>
      <c r="C593" s="14"/>
      <c r="D593" s="27"/>
      <c r="E593" s="27" t="s">
        <v>260</v>
      </c>
      <c r="F593" s="17">
        <f>F594+F599</f>
        <v>13928.865999999998</v>
      </c>
      <c r="G593" s="17">
        <f>G594+G599</f>
        <v>12906.511000000002</v>
      </c>
      <c r="H593" s="17">
        <f>H594+H599</f>
        <v>12906.511000000002</v>
      </c>
    </row>
    <row r="594" spans="1:8" ht="48">
      <c r="A594" s="6" t="s">
        <v>664</v>
      </c>
      <c r="B594" s="6" t="s">
        <v>664</v>
      </c>
      <c r="C594" s="15" t="s">
        <v>667</v>
      </c>
      <c r="D594" s="18"/>
      <c r="E594" s="19" t="s">
        <v>668</v>
      </c>
      <c r="F594" s="20">
        <f t="shared" ref="F594:H595" si="57">F595</f>
        <v>4523.1400000000003</v>
      </c>
      <c r="G594" s="20">
        <f t="shared" si="57"/>
        <v>4523.1400000000003</v>
      </c>
      <c r="H594" s="20">
        <f t="shared" si="57"/>
        <v>4523.1400000000003</v>
      </c>
    </row>
    <row r="595" spans="1:8" ht="36">
      <c r="A595" s="6" t="s">
        <v>664</v>
      </c>
      <c r="B595" s="6" t="s">
        <v>664</v>
      </c>
      <c r="C595" s="7" t="s">
        <v>261</v>
      </c>
      <c r="D595" s="6"/>
      <c r="E595" s="5" t="s">
        <v>262</v>
      </c>
      <c r="F595" s="21">
        <f>F596</f>
        <v>4523.1400000000003</v>
      </c>
      <c r="G595" s="21">
        <f t="shared" si="57"/>
        <v>4523.1400000000003</v>
      </c>
      <c r="H595" s="21">
        <f t="shared" si="57"/>
        <v>4523.1400000000003</v>
      </c>
    </row>
    <row r="596" spans="1:8" ht="60">
      <c r="A596" s="6" t="s">
        <v>664</v>
      </c>
      <c r="B596" s="6" t="s">
        <v>664</v>
      </c>
      <c r="C596" s="7" t="s">
        <v>263</v>
      </c>
      <c r="D596" s="6"/>
      <c r="E596" s="5" t="s">
        <v>264</v>
      </c>
      <c r="F596" s="21">
        <f t="shared" ref="F596:H597" si="58">F597</f>
        <v>4523.1400000000003</v>
      </c>
      <c r="G596" s="21">
        <f t="shared" si="58"/>
        <v>4523.1400000000003</v>
      </c>
      <c r="H596" s="21">
        <f t="shared" si="58"/>
        <v>4523.1400000000003</v>
      </c>
    </row>
    <row r="597" spans="1:8" ht="36">
      <c r="A597" s="6" t="s">
        <v>664</v>
      </c>
      <c r="B597" s="6" t="s">
        <v>664</v>
      </c>
      <c r="C597" s="7" t="s">
        <v>265</v>
      </c>
      <c r="D597" s="6"/>
      <c r="E597" s="5" t="s">
        <v>27</v>
      </c>
      <c r="F597" s="21">
        <f t="shared" si="58"/>
        <v>4523.1400000000003</v>
      </c>
      <c r="G597" s="21">
        <f t="shared" si="58"/>
        <v>4523.1400000000003</v>
      </c>
      <c r="H597" s="21">
        <f t="shared" si="58"/>
        <v>4523.1400000000003</v>
      </c>
    </row>
    <row r="598" spans="1:8" ht="48">
      <c r="A598" s="6" t="s">
        <v>664</v>
      </c>
      <c r="B598" s="6" t="s">
        <v>664</v>
      </c>
      <c r="C598" s="7" t="s">
        <v>265</v>
      </c>
      <c r="D598" s="37" t="s">
        <v>461</v>
      </c>
      <c r="E598" s="24" t="s">
        <v>462</v>
      </c>
      <c r="F598" s="21">
        <v>4523.1400000000003</v>
      </c>
      <c r="G598" s="21">
        <v>4523.1400000000003</v>
      </c>
      <c r="H598" s="21">
        <v>4523.1400000000003</v>
      </c>
    </row>
    <row r="599" spans="1:8" ht="36">
      <c r="A599" s="15" t="s">
        <v>664</v>
      </c>
      <c r="B599" s="15" t="s">
        <v>664</v>
      </c>
      <c r="C599" s="15" t="s">
        <v>616</v>
      </c>
      <c r="D599" s="15"/>
      <c r="E599" s="19" t="s">
        <v>617</v>
      </c>
      <c r="F599" s="20">
        <f t="shared" ref="F599:H600" si="59">F600</f>
        <v>9405.7259999999987</v>
      </c>
      <c r="G599" s="20">
        <f t="shared" si="59"/>
        <v>8383.371000000001</v>
      </c>
      <c r="H599" s="20">
        <f t="shared" si="59"/>
        <v>8383.371000000001</v>
      </c>
    </row>
    <row r="600" spans="1:8" ht="36">
      <c r="A600" s="7" t="s">
        <v>664</v>
      </c>
      <c r="B600" s="7" t="s">
        <v>664</v>
      </c>
      <c r="C600" s="7" t="s">
        <v>618</v>
      </c>
      <c r="D600" s="7"/>
      <c r="E600" s="5" t="s">
        <v>619</v>
      </c>
      <c r="F600" s="21">
        <f t="shared" si="59"/>
        <v>9405.7259999999987</v>
      </c>
      <c r="G600" s="21">
        <f t="shared" si="59"/>
        <v>8383.371000000001</v>
      </c>
      <c r="H600" s="21">
        <f t="shared" si="59"/>
        <v>8383.371000000001</v>
      </c>
    </row>
    <row r="601" spans="1:8" ht="120">
      <c r="A601" s="7" t="s">
        <v>664</v>
      </c>
      <c r="B601" s="7" t="s">
        <v>664</v>
      </c>
      <c r="C601" s="7" t="s">
        <v>620</v>
      </c>
      <c r="D601" s="7"/>
      <c r="E601" s="5" t="s">
        <v>621</v>
      </c>
      <c r="F601" s="21">
        <f>F602+F606+F604</f>
        <v>9405.7259999999987</v>
      </c>
      <c r="G601" s="21">
        <f>G602+G606+G604</f>
        <v>8383.371000000001</v>
      </c>
      <c r="H601" s="21">
        <f>H602+H606+H604</f>
        <v>8383.371000000001</v>
      </c>
    </row>
    <row r="602" spans="1:8" ht="36">
      <c r="A602" s="7" t="s">
        <v>664</v>
      </c>
      <c r="B602" s="7" t="s">
        <v>664</v>
      </c>
      <c r="C602" s="7" t="s">
        <v>24</v>
      </c>
      <c r="D602" s="7"/>
      <c r="E602" s="5" t="s">
        <v>25</v>
      </c>
      <c r="F602" s="21">
        <f>F603</f>
        <v>775.20399999999995</v>
      </c>
      <c r="G602" s="21">
        <f>G603</f>
        <v>694.34900000000005</v>
      </c>
      <c r="H602" s="21">
        <f>H603</f>
        <v>694.34900000000005</v>
      </c>
    </row>
    <row r="603" spans="1:8" ht="36">
      <c r="A603" s="7" t="s">
        <v>664</v>
      </c>
      <c r="B603" s="7" t="s">
        <v>664</v>
      </c>
      <c r="C603" s="7" t="s">
        <v>24</v>
      </c>
      <c r="D603" s="23" t="s">
        <v>422</v>
      </c>
      <c r="E603" s="24" t="s">
        <v>423</v>
      </c>
      <c r="F603" s="21">
        <v>775.20399999999995</v>
      </c>
      <c r="G603" s="21">
        <v>694.34900000000005</v>
      </c>
      <c r="H603" s="21">
        <v>694.34900000000005</v>
      </c>
    </row>
    <row r="604" spans="1:8" ht="36">
      <c r="A604" s="7" t="s">
        <v>664</v>
      </c>
      <c r="B604" s="7" t="s">
        <v>664</v>
      </c>
      <c r="C604" s="7" t="s">
        <v>26</v>
      </c>
      <c r="D604" s="7"/>
      <c r="E604" s="5" t="s">
        <v>27</v>
      </c>
      <c r="F604" s="21">
        <f>F605</f>
        <v>292.166</v>
      </c>
      <c r="G604" s="21">
        <f>G605</f>
        <v>292.166</v>
      </c>
      <c r="H604" s="21">
        <f>H605</f>
        <v>292.166</v>
      </c>
    </row>
    <row r="605" spans="1:8" ht="96">
      <c r="A605" s="7" t="s">
        <v>664</v>
      </c>
      <c r="B605" s="7" t="s">
        <v>664</v>
      </c>
      <c r="C605" s="7" t="s">
        <v>26</v>
      </c>
      <c r="D605" s="23" t="s">
        <v>414</v>
      </c>
      <c r="E605" s="24" t="s">
        <v>415</v>
      </c>
      <c r="F605" s="21">
        <v>292.166</v>
      </c>
      <c r="G605" s="21">
        <v>292.166</v>
      </c>
      <c r="H605" s="21">
        <v>292.166</v>
      </c>
    </row>
    <row r="606" spans="1:8" ht="24">
      <c r="A606" s="7" t="s">
        <v>664</v>
      </c>
      <c r="B606" s="7" t="s">
        <v>664</v>
      </c>
      <c r="C606" s="7" t="s">
        <v>28</v>
      </c>
      <c r="D606" s="7"/>
      <c r="E606" s="24" t="s">
        <v>29</v>
      </c>
      <c r="F606" s="21">
        <f>F607+F608+F609</f>
        <v>8338.3559999999998</v>
      </c>
      <c r="G606" s="21">
        <f>G607+G608+G609</f>
        <v>7396.8560000000007</v>
      </c>
      <c r="H606" s="21">
        <f>H607+H608+H609</f>
        <v>7396.8560000000007</v>
      </c>
    </row>
    <row r="607" spans="1:8" ht="96">
      <c r="A607" s="7" t="s">
        <v>664</v>
      </c>
      <c r="B607" s="7" t="s">
        <v>664</v>
      </c>
      <c r="C607" s="7" t="s">
        <v>28</v>
      </c>
      <c r="D607" s="23" t="s">
        <v>414</v>
      </c>
      <c r="E607" s="24" t="s">
        <v>415</v>
      </c>
      <c r="F607" s="21">
        <v>7123.7759999999998</v>
      </c>
      <c r="G607" s="21">
        <v>6703.7510000000002</v>
      </c>
      <c r="H607" s="21">
        <v>6703.7510000000002</v>
      </c>
    </row>
    <row r="608" spans="1:8" ht="36">
      <c r="A608" s="7" t="s">
        <v>664</v>
      </c>
      <c r="B608" s="7" t="s">
        <v>664</v>
      </c>
      <c r="C608" s="7" t="s">
        <v>28</v>
      </c>
      <c r="D608" s="23" t="s">
        <v>422</v>
      </c>
      <c r="E608" s="24" t="s">
        <v>423</v>
      </c>
      <c r="F608" s="21">
        <v>1202.855</v>
      </c>
      <c r="G608" s="21">
        <v>681.38</v>
      </c>
      <c r="H608" s="21">
        <v>681.38</v>
      </c>
    </row>
    <row r="609" spans="1:8">
      <c r="A609" s="7" t="s">
        <v>664</v>
      </c>
      <c r="B609" s="7" t="s">
        <v>664</v>
      </c>
      <c r="C609" s="7" t="s">
        <v>28</v>
      </c>
      <c r="D609" s="6" t="s">
        <v>453</v>
      </c>
      <c r="E609" s="5" t="s">
        <v>446</v>
      </c>
      <c r="F609" s="21">
        <v>11.725</v>
      </c>
      <c r="G609" s="21">
        <v>11.725</v>
      </c>
      <c r="H609" s="21">
        <v>11.725</v>
      </c>
    </row>
    <row r="610" spans="1:8" ht="24">
      <c r="A610" s="27" t="s">
        <v>664</v>
      </c>
      <c r="B610" s="27" t="s">
        <v>522</v>
      </c>
      <c r="C610" s="7"/>
      <c r="D610" s="27"/>
      <c r="E610" s="16" t="s">
        <v>30</v>
      </c>
      <c r="F610" s="17">
        <f>F611+F630</f>
        <v>40721.805</v>
      </c>
      <c r="G610" s="17">
        <f>G611+G630</f>
        <v>39601.254999999997</v>
      </c>
      <c r="H610" s="17">
        <f>H611+H630</f>
        <v>39609.354999999996</v>
      </c>
    </row>
    <row r="611" spans="1:8" ht="48">
      <c r="A611" s="6" t="s">
        <v>664</v>
      </c>
      <c r="B611" s="6" t="s">
        <v>522</v>
      </c>
      <c r="C611" s="15" t="s">
        <v>667</v>
      </c>
      <c r="D611" s="18"/>
      <c r="E611" s="19" t="s">
        <v>668</v>
      </c>
      <c r="F611" s="20">
        <f>F612+F621</f>
        <v>39505.504999999997</v>
      </c>
      <c r="G611" s="20">
        <f>G612+G621</f>
        <v>38377.354999999996</v>
      </c>
      <c r="H611" s="20">
        <f>H612+H621</f>
        <v>38377.354999999996</v>
      </c>
    </row>
    <row r="612" spans="1:8" ht="36">
      <c r="A612" s="6" t="s">
        <v>664</v>
      </c>
      <c r="B612" s="6" t="s">
        <v>522</v>
      </c>
      <c r="C612" s="7" t="s">
        <v>261</v>
      </c>
      <c r="D612" s="6"/>
      <c r="E612" s="5" t="s">
        <v>262</v>
      </c>
      <c r="F612" s="21">
        <f>F613</f>
        <v>14677.759999999998</v>
      </c>
      <c r="G612" s="21">
        <f>G613</f>
        <v>14677.759999999998</v>
      </c>
      <c r="H612" s="21">
        <f>H613</f>
        <v>14677.759999999998</v>
      </c>
    </row>
    <row r="613" spans="1:8" ht="48">
      <c r="A613" s="6" t="s">
        <v>664</v>
      </c>
      <c r="B613" s="6" t="s">
        <v>522</v>
      </c>
      <c r="C613" s="7" t="s">
        <v>266</v>
      </c>
      <c r="D613" s="6"/>
      <c r="E613" s="5" t="s">
        <v>267</v>
      </c>
      <c r="F613" s="21">
        <f>F619+F617+F614</f>
        <v>14677.759999999998</v>
      </c>
      <c r="G613" s="21">
        <f>G619+G617+G614</f>
        <v>14677.759999999998</v>
      </c>
      <c r="H613" s="21">
        <f>H619+H617+H614</f>
        <v>14677.759999999998</v>
      </c>
    </row>
    <row r="614" spans="1:8" ht="36">
      <c r="A614" s="6" t="s">
        <v>664</v>
      </c>
      <c r="B614" s="6" t="s">
        <v>522</v>
      </c>
      <c r="C614" s="7" t="s">
        <v>268</v>
      </c>
      <c r="D614" s="6"/>
      <c r="E614" s="5" t="s">
        <v>269</v>
      </c>
      <c r="F614" s="21">
        <f>F616+F615</f>
        <v>8013.3159999999998</v>
      </c>
      <c r="G614" s="21">
        <f>G616+G615</f>
        <v>8013.3159999999998</v>
      </c>
      <c r="H614" s="21">
        <f>H616+H615</f>
        <v>8013.3159999999998</v>
      </c>
    </row>
    <row r="615" spans="1:8" ht="36">
      <c r="A615" s="6" t="s">
        <v>664</v>
      </c>
      <c r="B615" s="6" t="s">
        <v>522</v>
      </c>
      <c r="C615" s="7" t="s">
        <v>268</v>
      </c>
      <c r="D615" s="23" t="s">
        <v>422</v>
      </c>
      <c r="E615" s="24" t="s">
        <v>423</v>
      </c>
      <c r="F615" s="21">
        <v>150.66</v>
      </c>
      <c r="G615" s="21">
        <v>0</v>
      </c>
      <c r="H615" s="21">
        <v>0</v>
      </c>
    </row>
    <row r="616" spans="1:8" ht="48">
      <c r="A616" s="6" t="s">
        <v>664</v>
      </c>
      <c r="B616" s="6" t="s">
        <v>522</v>
      </c>
      <c r="C616" s="7" t="s">
        <v>268</v>
      </c>
      <c r="D616" s="37" t="s">
        <v>461</v>
      </c>
      <c r="E616" s="24" t="s">
        <v>462</v>
      </c>
      <c r="F616" s="21">
        <v>7862.6559999999999</v>
      </c>
      <c r="G616" s="21">
        <v>8013.3159999999998</v>
      </c>
      <c r="H616" s="21">
        <v>8013.3159999999998</v>
      </c>
    </row>
    <row r="617" spans="1:8" ht="36">
      <c r="A617" s="6" t="s">
        <v>664</v>
      </c>
      <c r="B617" s="6" t="s">
        <v>522</v>
      </c>
      <c r="C617" s="7" t="s">
        <v>270</v>
      </c>
      <c r="D617" s="6"/>
      <c r="E617" s="5" t="s">
        <v>271</v>
      </c>
      <c r="F617" s="21">
        <f>F618</f>
        <v>5998</v>
      </c>
      <c r="G617" s="21">
        <f>G618</f>
        <v>5998</v>
      </c>
      <c r="H617" s="21">
        <f>H618</f>
        <v>5998</v>
      </c>
    </row>
    <row r="618" spans="1:8" ht="48">
      <c r="A618" s="6" t="s">
        <v>664</v>
      </c>
      <c r="B618" s="6" t="s">
        <v>522</v>
      </c>
      <c r="C618" s="7" t="s">
        <v>270</v>
      </c>
      <c r="D618" s="23" t="s">
        <v>461</v>
      </c>
      <c r="E618" s="24" t="s">
        <v>462</v>
      </c>
      <c r="F618" s="21">
        <v>5998</v>
      </c>
      <c r="G618" s="21">
        <v>5998</v>
      </c>
      <c r="H618" s="21">
        <v>5998</v>
      </c>
    </row>
    <row r="619" spans="1:8" ht="24">
      <c r="A619" s="6" t="s">
        <v>664</v>
      </c>
      <c r="B619" s="6" t="s">
        <v>522</v>
      </c>
      <c r="C619" s="7" t="s">
        <v>272</v>
      </c>
      <c r="D619" s="6"/>
      <c r="E619" s="5" t="s">
        <v>273</v>
      </c>
      <c r="F619" s="21">
        <f>F620</f>
        <v>666.44399999999996</v>
      </c>
      <c r="G619" s="21">
        <f>G620</f>
        <v>666.44399999999996</v>
      </c>
      <c r="H619" s="21">
        <f>H620</f>
        <v>666.44399999999996</v>
      </c>
    </row>
    <row r="620" spans="1:8" ht="48">
      <c r="A620" s="6" t="s">
        <v>664</v>
      </c>
      <c r="B620" s="6" t="s">
        <v>522</v>
      </c>
      <c r="C620" s="7" t="s">
        <v>272</v>
      </c>
      <c r="D620" s="37" t="s">
        <v>461</v>
      </c>
      <c r="E620" s="24" t="s">
        <v>462</v>
      </c>
      <c r="F620" s="21">
        <v>666.44399999999996</v>
      </c>
      <c r="G620" s="21">
        <v>666.44399999999996</v>
      </c>
      <c r="H620" s="21">
        <v>666.44399999999996</v>
      </c>
    </row>
    <row r="621" spans="1:8">
      <c r="A621" s="6" t="s">
        <v>664</v>
      </c>
      <c r="B621" s="6" t="s">
        <v>522</v>
      </c>
      <c r="C621" s="7" t="s">
        <v>274</v>
      </c>
      <c r="D621" s="6"/>
      <c r="E621" s="5" t="s">
        <v>275</v>
      </c>
      <c r="F621" s="21">
        <f>F622</f>
        <v>24827.744999999999</v>
      </c>
      <c r="G621" s="21">
        <f>G622</f>
        <v>23699.594999999998</v>
      </c>
      <c r="H621" s="21">
        <f>H622</f>
        <v>23699.594999999998</v>
      </c>
    </row>
    <row r="622" spans="1:8" ht="36">
      <c r="A622" s="6" t="s">
        <v>664</v>
      </c>
      <c r="B622" s="6" t="s">
        <v>522</v>
      </c>
      <c r="C622" s="7" t="s">
        <v>276</v>
      </c>
      <c r="D622" s="6"/>
      <c r="E622" s="5" t="s">
        <v>277</v>
      </c>
      <c r="F622" s="21">
        <f>F623+F625+F628</f>
        <v>24827.744999999999</v>
      </c>
      <c r="G622" s="21">
        <f>G623+G625+G628</f>
        <v>23699.594999999998</v>
      </c>
      <c r="H622" s="21">
        <f>H623+H625+H628</f>
        <v>23699.594999999998</v>
      </c>
    </row>
    <row r="623" spans="1:8" ht="60">
      <c r="A623" s="6" t="s">
        <v>664</v>
      </c>
      <c r="B623" s="6" t="s">
        <v>522</v>
      </c>
      <c r="C623" s="7" t="s">
        <v>278</v>
      </c>
      <c r="D623" s="6"/>
      <c r="E623" s="5" t="s">
        <v>478</v>
      </c>
      <c r="F623" s="21">
        <f>F624</f>
        <v>5518.1350000000002</v>
      </c>
      <c r="G623" s="21">
        <f>G624</f>
        <v>5518.1350000000002</v>
      </c>
      <c r="H623" s="21">
        <f>H624</f>
        <v>5518.1350000000002</v>
      </c>
    </row>
    <row r="624" spans="1:8" ht="96">
      <c r="A624" s="6" t="s">
        <v>664</v>
      </c>
      <c r="B624" s="6" t="s">
        <v>522</v>
      </c>
      <c r="C624" s="7" t="s">
        <v>278</v>
      </c>
      <c r="D624" s="23" t="s">
        <v>414</v>
      </c>
      <c r="E624" s="24" t="s">
        <v>415</v>
      </c>
      <c r="F624" s="21">
        <v>5518.1350000000002</v>
      </c>
      <c r="G624" s="21">
        <v>5518.1350000000002</v>
      </c>
      <c r="H624" s="21">
        <v>5518.1350000000002</v>
      </c>
    </row>
    <row r="625" spans="1:8" ht="36">
      <c r="A625" s="6" t="s">
        <v>664</v>
      </c>
      <c r="B625" s="6" t="s">
        <v>522</v>
      </c>
      <c r="C625" s="7" t="s">
        <v>279</v>
      </c>
      <c r="D625" s="25"/>
      <c r="E625" s="31" t="s">
        <v>452</v>
      </c>
      <c r="F625" s="21">
        <f>F626+F627</f>
        <v>17553.27</v>
      </c>
      <c r="G625" s="21">
        <f>G626+G627</f>
        <v>17553.27</v>
      </c>
      <c r="H625" s="21">
        <f>H626+H627</f>
        <v>17553.27</v>
      </c>
    </row>
    <row r="626" spans="1:8" ht="96">
      <c r="A626" s="6" t="s">
        <v>664</v>
      </c>
      <c r="B626" s="6" t="s">
        <v>522</v>
      </c>
      <c r="C626" s="7" t="s">
        <v>279</v>
      </c>
      <c r="D626" s="23" t="s">
        <v>414</v>
      </c>
      <c r="E626" s="24" t="s">
        <v>415</v>
      </c>
      <c r="F626" s="21">
        <v>17264.52</v>
      </c>
      <c r="G626" s="21">
        <v>17264.52</v>
      </c>
      <c r="H626" s="21">
        <v>17264.52</v>
      </c>
    </row>
    <row r="627" spans="1:8" ht="36">
      <c r="A627" s="6" t="s">
        <v>664</v>
      </c>
      <c r="B627" s="6" t="s">
        <v>522</v>
      </c>
      <c r="C627" s="7" t="s">
        <v>279</v>
      </c>
      <c r="D627" s="23" t="s">
        <v>422</v>
      </c>
      <c r="E627" s="24" t="s">
        <v>423</v>
      </c>
      <c r="F627" s="21">
        <v>288.75</v>
      </c>
      <c r="G627" s="21">
        <v>288.75</v>
      </c>
      <c r="H627" s="21">
        <v>288.75</v>
      </c>
    </row>
    <row r="628" spans="1:8" ht="36">
      <c r="A628" s="6" t="s">
        <v>664</v>
      </c>
      <c r="B628" s="6" t="s">
        <v>522</v>
      </c>
      <c r="C628" s="7" t="s">
        <v>280</v>
      </c>
      <c r="D628" s="6"/>
      <c r="E628" s="5" t="s">
        <v>281</v>
      </c>
      <c r="F628" s="21">
        <f>F629</f>
        <v>1756.34</v>
      </c>
      <c r="G628" s="21">
        <f>G629</f>
        <v>628.19000000000005</v>
      </c>
      <c r="H628" s="21">
        <f>H629</f>
        <v>628.19000000000005</v>
      </c>
    </row>
    <row r="629" spans="1:8" ht="36">
      <c r="A629" s="6" t="s">
        <v>664</v>
      </c>
      <c r="B629" s="6" t="s">
        <v>522</v>
      </c>
      <c r="C629" s="7" t="s">
        <v>280</v>
      </c>
      <c r="D629" s="23" t="s">
        <v>422</v>
      </c>
      <c r="E629" s="24" t="s">
        <v>423</v>
      </c>
      <c r="F629" s="21">
        <v>1756.34</v>
      </c>
      <c r="G629" s="21">
        <v>628.19000000000005</v>
      </c>
      <c r="H629" s="21">
        <v>628.19000000000005</v>
      </c>
    </row>
    <row r="630" spans="1:8" ht="48">
      <c r="A630" s="6" t="s">
        <v>664</v>
      </c>
      <c r="B630" s="6" t="s">
        <v>522</v>
      </c>
      <c r="C630" s="15" t="s">
        <v>406</v>
      </c>
      <c r="D630" s="18"/>
      <c r="E630" s="19" t="s">
        <v>407</v>
      </c>
      <c r="F630" s="20">
        <f t="shared" ref="F630:H632" si="60">F631</f>
        <v>1216.3000000000002</v>
      </c>
      <c r="G630" s="20">
        <f t="shared" si="60"/>
        <v>1223.9000000000001</v>
      </c>
      <c r="H630" s="20">
        <f t="shared" si="60"/>
        <v>1232</v>
      </c>
    </row>
    <row r="631" spans="1:8" ht="36">
      <c r="A631" s="6" t="s">
        <v>664</v>
      </c>
      <c r="B631" s="6" t="s">
        <v>522</v>
      </c>
      <c r="C631" s="7" t="s">
        <v>433</v>
      </c>
      <c r="D631" s="6"/>
      <c r="E631" s="5" t="s">
        <v>434</v>
      </c>
      <c r="F631" s="21">
        <f t="shared" si="60"/>
        <v>1216.3000000000002</v>
      </c>
      <c r="G631" s="21">
        <f t="shared" si="60"/>
        <v>1223.9000000000001</v>
      </c>
      <c r="H631" s="21">
        <f t="shared" si="60"/>
        <v>1232</v>
      </c>
    </row>
    <row r="632" spans="1:8" ht="48">
      <c r="A632" s="6" t="s">
        <v>664</v>
      </c>
      <c r="B632" s="6" t="s">
        <v>522</v>
      </c>
      <c r="C632" s="7" t="s">
        <v>435</v>
      </c>
      <c r="D632" s="27"/>
      <c r="E632" s="5" t="s">
        <v>436</v>
      </c>
      <c r="F632" s="21">
        <f t="shared" si="60"/>
        <v>1216.3000000000002</v>
      </c>
      <c r="G632" s="21">
        <f t="shared" si="60"/>
        <v>1223.9000000000001</v>
      </c>
      <c r="H632" s="21">
        <f t="shared" si="60"/>
        <v>1232</v>
      </c>
    </row>
    <row r="633" spans="1:8" ht="84">
      <c r="A633" s="6" t="s">
        <v>664</v>
      </c>
      <c r="B633" s="6" t="s">
        <v>522</v>
      </c>
      <c r="C633" s="34" t="s">
        <v>31</v>
      </c>
      <c r="D633" s="35"/>
      <c r="E633" s="35" t="s">
        <v>32</v>
      </c>
      <c r="F633" s="21">
        <f>F634+F635</f>
        <v>1216.3000000000002</v>
      </c>
      <c r="G633" s="21">
        <f>G634+G635</f>
        <v>1223.9000000000001</v>
      </c>
      <c r="H633" s="21">
        <f>H634+H635</f>
        <v>1232</v>
      </c>
    </row>
    <row r="634" spans="1:8" ht="96">
      <c r="A634" s="6" t="s">
        <v>664</v>
      </c>
      <c r="B634" s="6" t="s">
        <v>522</v>
      </c>
      <c r="C634" s="34" t="s">
        <v>31</v>
      </c>
      <c r="D634" s="23" t="s">
        <v>414</v>
      </c>
      <c r="E634" s="24" t="s">
        <v>415</v>
      </c>
      <c r="F634" s="21">
        <v>937.44</v>
      </c>
      <c r="G634" s="21">
        <v>937.44</v>
      </c>
      <c r="H634" s="21">
        <v>937.44</v>
      </c>
    </row>
    <row r="635" spans="1:8" ht="36">
      <c r="A635" s="6" t="s">
        <v>664</v>
      </c>
      <c r="B635" s="6" t="s">
        <v>522</v>
      </c>
      <c r="C635" s="34" t="s">
        <v>31</v>
      </c>
      <c r="D635" s="23" t="s">
        <v>422</v>
      </c>
      <c r="E635" s="24" t="s">
        <v>423</v>
      </c>
      <c r="F635" s="21">
        <v>278.86</v>
      </c>
      <c r="G635" s="21">
        <v>286.45999999999998</v>
      </c>
      <c r="H635" s="21">
        <v>294.56</v>
      </c>
    </row>
    <row r="636" spans="1:8">
      <c r="A636" s="10" t="s">
        <v>508</v>
      </c>
      <c r="B636" s="10" t="s">
        <v>402</v>
      </c>
      <c r="C636" s="44"/>
      <c r="D636" s="10"/>
      <c r="E636" s="11" t="s">
        <v>33</v>
      </c>
      <c r="F636" s="12">
        <f>F637+F721</f>
        <v>318276.72500000003</v>
      </c>
      <c r="G636" s="12">
        <f>G637+G721</f>
        <v>294829.26699999999</v>
      </c>
      <c r="H636" s="12">
        <f>H637+H721</f>
        <v>306915.45399999997</v>
      </c>
    </row>
    <row r="637" spans="1:8">
      <c r="A637" s="27" t="s">
        <v>508</v>
      </c>
      <c r="B637" s="27" t="s">
        <v>401</v>
      </c>
      <c r="C637" s="14"/>
      <c r="D637" s="27"/>
      <c r="E637" s="16" t="s">
        <v>34</v>
      </c>
      <c r="F637" s="17">
        <f t="shared" ref="F637:H638" si="61">F638</f>
        <v>306548.06200000003</v>
      </c>
      <c r="G637" s="17">
        <f t="shared" si="61"/>
        <v>283019.90399999998</v>
      </c>
      <c r="H637" s="17">
        <f t="shared" si="61"/>
        <v>295106.09099999996</v>
      </c>
    </row>
    <row r="638" spans="1:8" ht="48">
      <c r="A638" s="18" t="s">
        <v>508</v>
      </c>
      <c r="B638" s="18" t="s">
        <v>401</v>
      </c>
      <c r="C638" s="15" t="s">
        <v>11</v>
      </c>
      <c r="D638" s="18"/>
      <c r="E638" s="19" t="s">
        <v>12</v>
      </c>
      <c r="F638" s="20">
        <f t="shared" si="61"/>
        <v>306548.06200000003</v>
      </c>
      <c r="G638" s="20">
        <f t="shared" si="61"/>
        <v>283019.90399999998</v>
      </c>
      <c r="H638" s="20">
        <f t="shared" si="61"/>
        <v>295106.09099999996</v>
      </c>
    </row>
    <row r="639" spans="1:8" ht="48">
      <c r="A639" s="6" t="s">
        <v>508</v>
      </c>
      <c r="B639" s="6" t="s">
        <v>401</v>
      </c>
      <c r="C639" s="7" t="s">
        <v>13</v>
      </c>
      <c r="D639" s="6"/>
      <c r="E639" s="5" t="s">
        <v>14</v>
      </c>
      <c r="F639" s="21">
        <f>F640+F660+F676+F680+F683</f>
        <v>306548.06200000003</v>
      </c>
      <c r="G639" s="21">
        <f>G640+G660+G676+G680+G683</f>
        <v>283019.90399999998</v>
      </c>
      <c r="H639" s="21">
        <f>H640+H660+H676+H680+H683</f>
        <v>295106.09099999996</v>
      </c>
    </row>
    <row r="640" spans="1:8" ht="24">
      <c r="A640" s="6" t="s">
        <v>508</v>
      </c>
      <c r="B640" s="6" t="s">
        <v>401</v>
      </c>
      <c r="C640" s="7" t="s">
        <v>35</v>
      </c>
      <c r="D640" s="6"/>
      <c r="E640" s="5" t="s">
        <v>36</v>
      </c>
      <c r="F640" s="21">
        <f>F641+F643+F647+F654+F657+F649+F652</f>
        <v>48525.453000000009</v>
      </c>
      <c r="G640" s="21">
        <f t="shared" ref="G640:H640" si="62">G641+G643+G647+G654+G657+G649+G652</f>
        <v>46627.27</v>
      </c>
      <c r="H640" s="21">
        <f t="shared" si="62"/>
        <v>49111.886999999995</v>
      </c>
    </row>
    <row r="641" spans="1:8" ht="36">
      <c r="A641" s="6" t="s">
        <v>508</v>
      </c>
      <c r="B641" s="6" t="s">
        <v>401</v>
      </c>
      <c r="C641" s="7" t="s">
        <v>37</v>
      </c>
      <c r="D641" s="23"/>
      <c r="E641" s="24" t="s">
        <v>38</v>
      </c>
      <c r="F641" s="21">
        <f>F642</f>
        <v>12655.272000000001</v>
      </c>
      <c r="G641" s="21">
        <f>G642</f>
        <v>12857.46</v>
      </c>
      <c r="H641" s="21">
        <f>H642</f>
        <v>14833.434999999999</v>
      </c>
    </row>
    <row r="642" spans="1:8" ht="48">
      <c r="A642" s="6" t="s">
        <v>508</v>
      </c>
      <c r="B642" s="6" t="s">
        <v>401</v>
      </c>
      <c r="C642" s="7" t="s">
        <v>37</v>
      </c>
      <c r="D642" s="37" t="s">
        <v>461</v>
      </c>
      <c r="E642" s="24" t="s">
        <v>462</v>
      </c>
      <c r="F642" s="21">
        <v>12655.272000000001</v>
      </c>
      <c r="G642" s="21">
        <v>12857.46</v>
      </c>
      <c r="H642" s="21">
        <v>14833.434999999999</v>
      </c>
    </row>
    <row r="643" spans="1:8" ht="36">
      <c r="A643" s="6" t="s">
        <v>508</v>
      </c>
      <c r="B643" s="6" t="s">
        <v>401</v>
      </c>
      <c r="C643" s="7" t="s">
        <v>39</v>
      </c>
      <c r="D643" s="23"/>
      <c r="E643" s="24" t="s">
        <v>40</v>
      </c>
      <c r="F643" s="21">
        <f>F644+F645+F646</f>
        <v>9743.9120000000003</v>
      </c>
      <c r="G643" s="21">
        <f>G644+G645+G646</f>
        <v>9478.5020000000004</v>
      </c>
      <c r="H643" s="21">
        <f>H644+H645+H646</f>
        <v>9987.1440000000002</v>
      </c>
    </row>
    <row r="644" spans="1:8" ht="96">
      <c r="A644" s="6" t="s">
        <v>508</v>
      </c>
      <c r="B644" s="6" t="s">
        <v>401</v>
      </c>
      <c r="C644" s="7" t="s">
        <v>39</v>
      </c>
      <c r="D644" s="23" t="s">
        <v>414</v>
      </c>
      <c r="E644" s="24" t="s">
        <v>415</v>
      </c>
      <c r="F644" s="21">
        <v>8130.2150000000001</v>
      </c>
      <c r="G644" s="21">
        <v>8042.6540000000005</v>
      </c>
      <c r="H644" s="21">
        <v>8042.6540000000005</v>
      </c>
    </row>
    <row r="645" spans="1:8" ht="36">
      <c r="A645" s="6" t="s">
        <v>508</v>
      </c>
      <c r="B645" s="6" t="s">
        <v>401</v>
      </c>
      <c r="C645" s="7" t="s">
        <v>39</v>
      </c>
      <c r="D645" s="23" t="s">
        <v>422</v>
      </c>
      <c r="E645" s="24" t="s">
        <v>423</v>
      </c>
      <c r="F645" s="21">
        <v>1611.4970000000001</v>
      </c>
      <c r="G645" s="21">
        <v>1435.848</v>
      </c>
      <c r="H645" s="21">
        <v>1944.49</v>
      </c>
    </row>
    <row r="646" spans="1:8">
      <c r="A646" s="6" t="s">
        <v>508</v>
      </c>
      <c r="B646" s="6" t="s">
        <v>401</v>
      </c>
      <c r="C646" s="7" t="s">
        <v>39</v>
      </c>
      <c r="D646" s="6" t="s">
        <v>453</v>
      </c>
      <c r="E646" s="5" t="s">
        <v>446</v>
      </c>
      <c r="F646" s="21">
        <v>2.2000000000000002</v>
      </c>
      <c r="G646" s="21">
        <v>0</v>
      </c>
      <c r="H646" s="21">
        <v>0</v>
      </c>
    </row>
    <row r="647" spans="1:8" ht="24">
      <c r="A647" s="6" t="s">
        <v>508</v>
      </c>
      <c r="B647" s="6" t="s">
        <v>401</v>
      </c>
      <c r="C647" s="7" t="s">
        <v>897</v>
      </c>
      <c r="D647" s="6"/>
      <c r="E647" s="5" t="s">
        <v>896</v>
      </c>
      <c r="F647" s="21">
        <f>F648</f>
        <v>559</v>
      </c>
      <c r="G647" s="21">
        <f>G648</f>
        <v>0</v>
      </c>
      <c r="H647" s="21">
        <f>H648</f>
        <v>0</v>
      </c>
    </row>
    <row r="648" spans="1:8" ht="48">
      <c r="A648" s="6" t="s">
        <v>508</v>
      </c>
      <c r="B648" s="6" t="s">
        <v>401</v>
      </c>
      <c r="C648" s="7" t="s">
        <v>897</v>
      </c>
      <c r="D648" s="37" t="s">
        <v>461</v>
      </c>
      <c r="E648" s="24" t="s">
        <v>462</v>
      </c>
      <c r="F648" s="21">
        <v>559</v>
      </c>
      <c r="G648" s="21">
        <v>0</v>
      </c>
      <c r="H648" s="21">
        <v>0</v>
      </c>
    </row>
    <row r="649" spans="1:8" ht="36">
      <c r="A649" s="6" t="s">
        <v>508</v>
      </c>
      <c r="B649" s="6" t="s">
        <v>401</v>
      </c>
      <c r="C649" s="7" t="s">
        <v>839</v>
      </c>
      <c r="D649" s="37"/>
      <c r="E649" s="24" t="s">
        <v>840</v>
      </c>
      <c r="F649" s="21">
        <f>F650+F651</f>
        <v>1035.961</v>
      </c>
      <c r="G649" s="21">
        <f>G650+G651</f>
        <v>0</v>
      </c>
      <c r="H649" s="21">
        <f>H650+H651</f>
        <v>0</v>
      </c>
    </row>
    <row r="650" spans="1:8" ht="36">
      <c r="A650" s="6" t="s">
        <v>508</v>
      </c>
      <c r="B650" s="6" t="s">
        <v>401</v>
      </c>
      <c r="C650" s="7" t="s">
        <v>839</v>
      </c>
      <c r="D650" s="23" t="s">
        <v>422</v>
      </c>
      <c r="E650" s="24" t="s">
        <v>423</v>
      </c>
      <c r="F650" s="21">
        <v>987.44600000000003</v>
      </c>
      <c r="G650" s="21">
        <v>0</v>
      </c>
      <c r="H650" s="21">
        <v>0</v>
      </c>
    </row>
    <row r="651" spans="1:8" ht="48">
      <c r="A651" s="6" t="s">
        <v>508</v>
      </c>
      <c r="B651" s="6" t="s">
        <v>401</v>
      </c>
      <c r="C651" s="7" t="s">
        <v>839</v>
      </c>
      <c r="D651" s="37" t="s">
        <v>461</v>
      </c>
      <c r="E651" s="24" t="s">
        <v>462</v>
      </c>
      <c r="F651" s="21">
        <v>48.515000000000001</v>
      </c>
      <c r="G651" s="21">
        <v>0</v>
      </c>
      <c r="H651" s="21">
        <v>0</v>
      </c>
    </row>
    <row r="652" spans="1:8" ht="36">
      <c r="A652" s="6" t="s">
        <v>508</v>
      </c>
      <c r="B652" s="6" t="s">
        <v>401</v>
      </c>
      <c r="C652" s="7" t="s">
        <v>913</v>
      </c>
      <c r="D652" s="37"/>
      <c r="E652" s="24" t="s">
        <v>912</v>
      </c>
      <c r="F652" s="21">
        <f>F653</f>
        <v>240</v>
      </c>
      <c r="G652" s="21">
        <f t="shared" ref="G652:H652" si="63">G653</f>
        <v>0</v>
      </c>
      <c r="H652" s="21">
        <f t="shared" si="63"/>
        <v>0</v>
      </c>
    </row>
    <row r="653" spans="1:8" ht="48">
      <c r="A653" s="6" t="s">
        <v>508</v>
      </c>
      <c r="B653" s="6" t="s">
        <v>401</v>
      </c>
      <c r="C653" s="7" t="s">
        <v>913</v>
      </c>
      <c r="D653" s="37" t="s">
        <v>461</v>
      </c>
      <c r="E653" s="24" t="s">
        <v>462</v>
      </c>
      <c r="F653" s="21">
        <v>240</v>
      </c>
      <c r="G653" s="21">
        <v>0</v>
      </c>
      <c r="H653" s="21">
        <v>0</v>
      </c>
    </row>
    <row r="654" spans="1:8" ht="48">
      <c r="A654" s="6" t="s">
        <v>508</v>
      </c>
      <c r="B654" s="6" t="s">
        <v>401</v>
      </c>
      <c r="C654" s="7" t="s">
        <v>41</v>
      </c>
      <c r="D654" s="6"/>
      <c r="E654" s="5" t="s">
        <v>42</v>
      </c>
      <c r="F654" s="21">
        <f>F656+F655</f>
        <v>24048.393</v>
      </c>
      <c r="G654" s="21">
        <f>G656+G655</f>
        <v>24048.393</v>
      </c>
      <c r="H654" s="21">
        <f>H656+H655</f>
        <v>24048.393</v>
      </c>
    </row>
    <row r="655" spans="1:8" ht="96">
      <c r="A655" s="6" t="s">
        <v>508</v>
      </c>
      <c r="B655" s="6" t="s">
        <v>401</v>
      </c>
      <c r="C655" s="7" t="s">
        <v>41</v>
      </c>
      <c r="D655" s="23" t="s">
        <v>414</v>
      </c>
      <c r="E655" s="24" t="s">
        <v>415</v>
      </c>
      <c r="F655" s="21">
        <v>8672.19</v>
      </c>
      <c r="G655" s="21">
        <v>8672.19</v>
      </c>
      <c r="H655" s="21">
        <v>8672.19</v>
      </c>
    </row>
    <row r="656" spans="1:8" ht="48">
      <c r="A656" s="6" t="s">
        <v>508</v>
      </c>
      <c r="B656" s="6" t="s">
        <v>401</v>
      </c>
      <c r="C656" s="7" t="s">
        <v>41</v>
      </c>
      <c r="D656" s="23" t="s">
        <v>461</v>
      </c>
      <c r="E656" s="24" t="s">
        <v>462</v>
      </c>
      <c r="F656" s="21">
        <v>15376.203</v>
      </c>
      <c r="G656" s="21">
        <v>15376.203</v>
      </c>
      <c r="H656" s="21">
        <v>15376.203</v>
      </c>
    </row>
    <row r="657" spans="1:8" ht="48">
      <c r="A657" s="6" t="s">
        <v>508</v>
      </c>
      <c r="B657" s="6" t="s">
        <v>401</v>
      </c>
      <c r="C657" s="7" t="s">
        <v>43</v>
      </c>
      <c r="D657" s="6"/>
      <c r="E657" s="5" t="s">
        <v>44</v>
      </c>
      <c r="F657" s="21">
        <f>F658+F659</f>
        <v>242.91500000000002</v>
      </c>
      <c r="G657" s="21">
        <f>G658+G659</f>
        <v>242.91500000000002</v>
      </c>
      <c r="H657" s="21">
        <f>H658+H659</f>
        <v>242.91500000000002</v>
      </c>
    </row>
    <row r="658" spans="1:8" ht="96">
      <c r="A658" s="6" t="s">
        <v>508</v>
      </c>
      <c r="B658" s="6" t="s">
        <v>401</v>
      </c>
      <c r="C658" s="7" t="s">
        <v>43</v>
      </c>
      <c r="D658" s="23" t="s">
        <v>414</v>
      </c>
      <c r="E658" s="24" t="s">
        <v>415</v>
      </c>
      <c r="F658" s="21">
        <v>87.599000000000004</v>
      </c>
      <c r="G658" s="21">
        <v>87.599000000000004</v>
      </c>
      <c r="H658" s="21">
        <v>87.599000000000004</v>
      </c>
    </row>
    <row r="659" spans="1:8" ht="48">
      <c r="A659" s="6" t="s">
        <v>508</v>
      </c>
      <c r="B659" s="6" t="s">
        <v>401</v>
      </c>
      <c r="C659" s="7" t="s">
        <v>43</v>
      </c>
      <c r="D659" s="23" t="s">
        <v>461</v>
      </c>
      <c r="E659" s="24" t="s">
        <v>462</v>
      </c>
      <c r="F659" s="21">
        <v>155.316</v>
      </c>
      <c r="G659" s="21">
        <v>155.316</v>
      </c>
      <c r="H659" s="21">
        <v>155.316</v>
      </c>
    </row>
    <row r="660" spans="1:8" ht="24">
      <c r="A660" s="6" t="s">
        <v>508</v>
      </c>
      <c r="B660" s="6" t="s">
        <v>401</v>
      </c>
      <c r="C660" s="7" t="s">
        <v>45</v>
      </c>
      <c r="D660" s="6"/>
      <c r="E660" s="5" t="s">
        <v>46</v>
      </c>
      <c r="F660" s="21">
        <f>F661+F663+F667+F670+F673</f>
        <v>240651.89799999999</v>
      </c>
      <c r="G660" s="21">
        <f>G661+G663+G667+G670+G673</f>
        <v>227275.07200000001</v>
      </c>
      <c r="H660" s="21">
        <f>H661+H663+H667+H670+H673</f>
        <v>236876.64199999999</v>
      </c>
    </row>
    <row r="661" spans="1:8" ht="48">
      <c r="A661" s="6" t="s">
        <v>508</v>
      </c>
      <c r="B661" s="6" t="s">
        <v>401</v>
      </c>
      <c r="C661" s="7" t="s">
        <v>47</v>
      </c>
      <c r="D661" s="6"/>
      <c r="E661" s="26" t="s">
        <v>48</v>
      </c>
      <c r="F661" s="21">
        <f>F662</f>
        <v>65825.331000000006</v>
      </c>
      <c r="G661" s="21">
        <f>G662</f>
        <v>76204.695999999996</v>
      </c>
      <c r="H661" s="21">
        <f>H662</f>
        <v>82496.08</v>
      </c>
    </row>
    <row r="662" spans="1:8" ht="48">
      <c r="A662" s="6" t="s">
        <v>508</v>
      </c>
      <c r="B662" s="6" t="s">
        <v>401</v>
      </c>
      <c r="C662" s="7" t="s">
        <v>47</v>
      </c>
      <c r="D662" s="37" t="s">
        <v>461</v>
      </c>
      <c r="E662" s="24" t="s">
        <v>462</v>
      </c>
      <c r="F662" s="21">
        <v>65825.331000000006</v>
      </c>
      <c r="G662" s="21">
        <v>76204.695999999996</v>
      </c>
      <c r="H662" s="21">
        <v>82496.08</v>
      </c>
    </row>
    <row r="663" spans="1:8" ht="48">
      <c r="A663" s="6" t="s">
        <v>508</v>
      </c>
      <c r="B663" s="6" t="s">
        <v>401</v>
      </c>
      <c r="C663" s="7" t="s">
        <v>49</v>
      </c>
      <c r="D663" s="6"/>
      <c r="E663" s="26" t="s">
        <v>50</v>
      </c>
      <c r="F663" s="21">
        <f>F664+F665+F666</f>
        <v>46974.512999999999</v>
      </c>
      <c r="G663" s="21">
        <f>G664+G665+G666</f>
        <v>44163.040000000001</v>
      </c>
      <c r="H663" s="21">
        <f>H664+H665+H666</f>
        <v>47076.869999999995</v>
      </c>
    </row>
    <row r="664" spans="1:8" ht="96">
      <c r="A664" s="6" t="s">
        <v>508</v>
      </c>
      <c r="B664" s="6" t="s">
        <v>401</v>
      </c>
      <c r="C664" s="7" t="s">
        <v>49</v>
      </c>
      <c r="D664" s="23" t="s">
        <v>414</v>
      </c>
      <c r="E664" s="24" t="s">
        <v>415</v>
      </c>
      <c r="F664" s="21">
        <v>31731.268</v>
      </c>
      <c r="G664" s="21">
        <v>28029.406999999999</v>
      </c>
      <c r="H664" s="21">
        <v>28029.406999999999</v>
      </c>
    </row>
    <row r="665" spans="1:8" ht="36">
      <c r="A665" s="6" t="s">
        <v>508</v>
      </c>
      <c r="B665" s="6" t="s">
        <v>401</v>
      </c>
      <c r="C665" s="7" t="s">
        <v>49</v>
      </c>
      <c r="D665" s="23" t="s">
        <v>422</v>
      </c>
      <c r="E665" s="24" t="s">
        <v>423</v>
      </c>
      <c r="F665" s="21">
        <v>14370.201999999999</v>
      </c>
      <c r="G665" s="21">
        <v>15991.644</v>
      </c>
      <c r="H665" s="21">
        <v>18905.473999999998</v>
      </c>
    </row>
    <row r="666" spans="1:8">
      <c r="A666" s="6" t="s">
        <v>508</v>
      </c>
      <c r="B666" s="6" t="s">
        <v>401</v>
      </c>
      <c r="C666" s="7" t="s">
        <v>49</v>
      </c>
      <c r="D666" s="6" t="s">
        <v>453</v>
      </c>
      <c r="E666" s="5" t="s">
        <v>446</v>
      </c>
      <c r="F666" s="21">
        <v>873.04300000000001</v>
      </c>
      <c r="G666" s="21">
        <v>141.989</v>
      </c>
      <c r="H666" s="21">
        <v>141.989</v>
      </c>
    </row>
    <row r="667" spans="1:8" ht="36">
      <c r="A667" s="6" t="s">
        <v>508</v>
      </c>
      <c r="B667" s="6" t="s">
        <v>401</v>
      </c>
      <c r="C667" s="7" t="s">
        <v>51</v>
      </c>
      <c r="D667" s="6"/>
      <c r="E667" s="5" t="s">
        <v>52</v>
      </c>
      <c r="F667" s="21">
        <f>F669+F668</f>
        <v>23046.087</v>
      </c>
      <c r="G667" s="21">
        <f>G669+G668</f>
        <v>2101.3690000000001</v>
      </c>
      <c r="H667" s="21">
        <f>H669+H668</f>
        <v>2497.7249999999999</v>
      </c>
    </row>
    <row r="668" spans="1:8" ht="36">
      <c r="A668" s="6" t="s">
        <v>508</v>
      </c>
      <c r="B668" s="6" t="s">
        <v>401</v>
      </c>
      <c r="C668" s="7" t="s">
        <v>51</v>
      </c>
      <c r="D668" s="23" t="s">
        <v>422</v>
      </c>
      <c r="E668" s="24" t="s">
        <v>423</v>
      </c>
      <c r="F668" s="21">
        <v>11919.027</v>
      </c>
      <c r="G668" s="21">
        <v>2101.3690000000001</v>
      </c>
      <c r="H668" s="21">
        <v>2497.7249999999999</v>
      </c>
    </row>
    <row r="669" spans="1:8" ht="48">
      <c r="A669" s="6" t="s">
        <v>508</v>
      </c>
      <c r="B669" s="6" t="s">
        <v>401</v>
      </c>
      <c r="C669" s="7" t="s">
        <v>51</v>
      </c>
      <c r="D669" s="37" t="s">
        <v>461</v>
      </c>
      <c r="E669" s="24" t="s">
        <v>462</v>
      </c>
      <c r="F669" s="21">
        <v>11127.06</v>
      </c>
      <c r="G669" s="21">
        <v>0</v>
      </c>
      <c r="H669" s="21">
        <v>0</v>
      </c>
    </row>
    <row r="670" spans="1:8" ht="48">
      <c r="A670" s="6" t="s">
        <v>508</v>
      </c>
      <c r="B670" s="6" t="s">
        <v>401</v>
      </c>
      <c r="C670" s="7" t="s">
        <v>53</v>
      </c>
      <c r="D670" s="6"/>
      <c r="E670" s="5" t="s">
        <v>54</v>
      </c>
      <c r="F670" s="21">
        <f>F672+F671</f>
        <v>103757.90699999999</v>
      </c>
      <c r="G670" s="21">
        <f>G672+G671</f>
        <v>103757.90700000001</v>
      </c>
      <c r="H670" s="21">
        <f>H672+H671</f>
        <v>103757.90700000001</v>
      </c>
    </row>
    <row r="671" spans="1:8" ht="96">
      <c r="A671" s="6" t="s">
        <v>508</v>
      </c>
      <c r="B671" s="6" t="s">
        <v>401</v>
      </c>
      <c r="C671" s="7" t="s">
        <v>53</v>
      </c>
      <c r="D671" s="23" t="s">
        <v>414</v>
      </c>
      <c r="E671" s="24" t="s">
        <v>415</v>
      </c>
      <c r="F671" s="21">
        <v>25632.03</v>
      </c>
      <c r="G671" s="21">
        <v>24905.449000000001</v>
      </c>
      <c r="H671" s="21">
        <v>24905.449000000001</v>
      </c>
    </row>
    <row r="672" spans="1:8" ht="48">
      <c r="A672" s="6" t="s">
        <v>508</v>
      </c>
      <c r="B672" s="6" t="s">
        <v>401</v>
      </c>
      <c r="C672" s="7" t="s">
        <v>53</v>
      </c>
      <c r="D672" s="23" t="s">
        <v>461</v>
      </c>
      <c r="E672" s="24" t="s">
        <v>462</v>
      </c>
      <c r="F672" s="21">
        <v>78125.876999999993</v>
      </c>
      <c r="G672" s="21">
        <v>78852.457999999999</v>
      </c>
      <c r="H672" s="21">
        <v>78852.457999999999</v>
      </c>
    </row>
    <row r="673" spans="1:8" ht="48">
      <c r="A673" s="6" t="s">
        <v>508</v>
      </c>
      <c r="B673" s="6" t="s">
        <v>401</v>
      </c>
      <c r="C673" s="7" t="s">
        <v>55</v>
      </c>
      <c r="D673" s="6"/>
      <c r="E673" s="5" t="s">
        <v>56</v>
      </c>
      <c r="F673" s="21">
        <f>F674+F675</f>
        <v>1048.06</v>
      </c>
      <c r="G673" s="21">
        <f>G674+G675</f>
        <v>1048.06</v>
      </c>
      <c r="H673" s="21">
        <f>H674+H675</f>
        <v>1048.06</v>
      </c>
    </row>
    <row r="674" spans="1:8" ht="96">
      <c r="A674" s="6" t="s">
        <v>508</v>
      </c>
      <c r="B674" s="6" t="s">
        <v>401</v>
      </c>
      <c r="C674" s="7" t="s">
        <v>55</v>
      </c>
      <c r="D674" s="23" t="s">
        <v>414</v>
      </c>
      <c r="E674" s="24" t="s">
        <v>415</v>
      </c>
      <c r="F674" s="21">
        <v>289.80700000000002</v>
      </c>
      <c r="G674" s="21">
        <v>251.571</v>
      </c>
      <c r="H674" s="21">
        <v>251.571</v>
      </c>
    </row>
    <row r="675" spans="1:8" ht="48">
      <c r="A675" s="6" t="s">
        <v>508</v>
      </c>
      <c r="B675" s="6" t="s">
        <v>401</v>
      </c>
      <c r="C675" s="7" t="s">
        <v>55</v>
      </c>
      <c r="D675" s="23" t="s">
        <v>461</v>
      </c>
      <c r="E675" s="24" t="s">
        <v>462</v>
      </c>
      <c r="F675" s="21">
        <v>758.25300000000004</v>
      </c>
      <c r="G675" s="21">
        <v>796.48900000000003</v>
      </c>
      <c r="H675" s="21">
        <v>796.48900000000003</v>
      </c>
    </row>
    <row r="676" spans="1:8" ht="36">
      <c r="A676" s="6" t="s">
        <v>508</v>
      </c>
      <c r="B676" s="6" t="s">
        <v>401</v>
      </c>
      <c r="C676" s="7" t="s">
        <v>57</v>
      </c>
      <c r="D676" s="6"/>
      <c r="E676" s="5" t="s">
        <v>58</v>
      </c>
      <c r="F676" s="21">
        <f>F677</f>
        <v>9659.11</v>
      </c>
      <c r="G676" s="21">
        <f>G677</f>
        <v>7969.1980000000003</v>
      </c>
      <c r="H676" s="21">
        <f>H677</f>
        <v>7969.1980000000003</v>
      </c>
    </row>
    <row r="677" spans="1:8" ht="84">
      <c r="A677" s="6" t="s">
        <v>508</v>
      </c>
      <c r="B677" s="6" t="s">
        <v>401</v>
      </c>
      <c r="C677" s="7" t="s">
        <v>59</v>
      </c>
      <c r="D677" s="6"/>
      <c r="E677" s="5" t="s">
        <v>671</v>
      </c>
      <c r="F677" s="21">
        <f>F678+F679</f>
        <v>9659.11</v>
      </c>
      <c r="G677" s="21">
        <f>G678+G679</f>
        <v>7969.1980000000003</v>
      </c>
      <c r="H677" s="21">
        <f>H678+H679</f>
        <v>7969.1980000000003</v>
      </c>
    </row>
    <row r="678" spans="1:8" ht="36">
      <c r="A678" s="6" t="s">
        <v>508</v>
      </c>
      <c r="B678" s="6" t="s">
        <v>401</v>
      </c>
      <c r="C678" s="7" t="s">
        <v>59</v>
      </c>
      <c r="D678" s="23" t="s">
        <v>422</v>
      </c>
      <c r="E678" s="24" t="s">
        <v>423</v>
      </c>
      <c r="F678" s="21">
        <v>913.904</v>
      </c>
      <c r="G678" s="21">
        <v>946.47</v>
      </c>
      <c r="H678" s="21">
        <v>946.47</v>
      </c>
    </row>
    <row r="679" spans="1:8" ht="48">
      <c r="A679" s="6" t="s">
        <v>508</v>
      </c>
      <c r="B679" s="6" t="s">
        <v>401</v>
      </c>
      <c r="C679" s="7" t="s">
        <v>59</v>
      </c>
      <c r="D679" s="37" t="s">
        <v>461</v>
      </c>
      <c r="E679" s="24" t="s">
        <v>462</v>
      </c>
      <c r="F679" s="21">
        <v>8745.2060000000001</v>
      </c>
      <c r="G679" s="21">
        <v>7022.7280000000001</v>
      </c>
      <c r="H679" s="21">
        <v>7022.7280000000001</v>
      </c>
    </row>
    <row r="680" spans="1:8" ht="24">
      <c r="A680" s="6" t="s">
        <v>508</v>
      </c>
      <c r="B680" s="6" t="s">
        <v>401</v>
      </c>
      <c r="C680" s="7" t="s">
        <v>60</v>
      </c>
      <c r="D680" s="6"/>
      <c r="E680" s="5" t="s">
        <v>61</v>
      </c>
      <c r="F680" s="21">
        <f t="shared" ref="F680:H681" si="64">F681</f>
        <v>1148.364</v>
      </c>
      <c r="G680" s="21">
        <f t="shared" si="64"/>
        <v>1148.364</v>
      </c>
      <c r="H680" s="21">
        <f t="shared" si="64"/>
        <v>1148.364</v>
      </c>
    </row>
    <row r="681" spans="1:8" ht="24">
      <c r="A681" s="6" t="s">
        <v>508</v>
      </c>
      <c r="B681" s="6" t="s">
        <v>401</v>
      </c>
      <c r="C681" s="7" t="s">
        <v>62</v>
      </c>
      <c r="D681" s="6"/>
      <c r="E681" s="5" t="s">
        <v>63</v>
      </c>
      <c r="F681" s="21">
        <f t="shared" si="64"/>
        <v>1148.364</v>
      </c>
      <c r="G681" s="21">
        <f t="shared" si="64"/>
        <v>1148.364</v>
      </c>
      <c r="H681" s="21">
        <f t="shared" si="64"/>
        <v>1148.364</v>
      </c>
    </row>
    <row r="682" spans="1:8" ht="48">
      <c r="A682" s="6" t="s">
        <v>508</v>
      </c>
      <c r="B682" s="6" t="s">
        <v>401</v>
      </c>
      <c r="C682" s="7" t="s">
        <v>62</v>
      </c>
      <c r="D682" s="37" t="s">
        <v>461</v>
      </c>
      <c r="E682" s="24" t="s">
        <v>462</v>
      </c>
      <c r="F682" s="21">
        <v>1148.364</v>
      </c>
      <c r="G682" s="21">
        <v>1148.364</v>
      </c>
      <c r="H682" s="21">
        <v>1148.364</v>
      </c>
    </row>
    <row r="683" spans="1:8" ht="36">
      <c r="A683" s="6" t="s">
        <v>508</v>
      </c>
      <c r="B683" s="6" t="s">
        <v>401</v>
      </c>
      <c r="C683" s="7" t="s">
        <v>356</v>
      </c>
      <c r="D683" s="6"/>
      <c r="E683" s="5" t="s">
        <v>355</v>
      </c>
      <c r="F683" s="21">
        <f>F684+F687+F689+F693+F695+F697+F699+F703+F705+F709+F711+F713+F715+F719+F717+F701+F707+F691</f>
        <v>6563.237000000001</v>
      </c>
      <c r="G683" s="21">
        <f t="shared" ref="G683:H683" si="65">G684+G687+G689+G693+G695+G697+G699+G703+G705+G709+G711+G713+G715+G719+G717+G701</f>
        <v>0</v>
      </c>
      <c r="H683" s="21">
        <f t="shared" si="65"/>
        <v>0</v>
      </c>
    </row>
    <row r="684" spans="1:8" ht="48">
      <c r="A684" s="6" t="s">
        <v>508</v>
      </c>
      <c r="B684" s="6" t="s">
        <v>401</v>
      </c>
      <c r="C684" s="7" t="s">
        <v>357</v>
      </c>
      <c r="D684" s="27"/>
      <c r="E684" s="5" t="s">
        <v>298</v>
      </c>
      <c r="F684" s="21">
        <f>F685+F686</f>
        <v>634.57600000000002</v>
      </c>
      <c r="G684" s="21">
        <f t="shared" ref="G684:H684" si="66">G685+G686</f>
        <v>0</v>
      </c>
      <c r="H684" s="21">
        <f t="shared" si="66"/>
        <v>0</v>
      </c>
    </row>
    <row r="685" spans="1:8" ht="36">
      <c r="A685" s="6" t="s">
        <v>508</v>
      </c>
      <c r="B685" s="6" t="s">
        <v>401</v>
      </c>
      <c r="C685" s="7" t="s">
        <v>357</v>
      </c>
      <c r="D685" s="23" t="s">
        <v>422</v>
      </c>
      <c r="E685" s="24" t="s">
        <v>423</v>
      </c>
      <c r="F685" s="21">
        <v>334.26400000000001</v>
      </c>
      <c r="G685" s="21">
        <v>0</v>
      </c>
      <c r="H685" s="21">
        <v>0</v>
      </c>
    </row>
    <row r="686" spans="1:8" ht="48">
      <c r="A686" s="6" t="s">
        <v>508</v>
      </c>
      <c r="B686" s="6" t="s">
        <v>401</v>
      </c>
      <c r="C686" s="7" t="s">
        <v>357</v>
      </c>
      <c r="D686" s="37" t="s">
        <v>461</v>
      </c>
      <c r="E686" s="24" t="s">
        <v>462</v>
      </c>
      <c r="F686" s="21">
        <v>300.31200000000001</v>
      </c>
      <c r="G686" s="21">
        <v>0</v>
      </c>
      <c r="H686" s="21">
        <v>0</v>
      </c>
    </row>
    <row r="687" spans="1:8" ht="96">
      <c r="A687" s="6" t="s">
        <v>508</v>
      </c>
      <c r="B687" s="6" t="s">
        <v>401</v>
      </c>
      <c r="C687" s="7" t="s">
        <v>673</v>
      </c>
      <c r="D687" s="37"/>
      <c r="E687" s="24" t="s">
        <v>672</v>
      </c>
      <c r="F687" s="21">
        <f>F688</f>
        <v>301.31799999999998</v>
      </c>
      <c r="G687" s="21">
        <f t="shared" ref="G687:H687" si="67">G688</f>
        <v>0</v>
      </c>
      <c r="H687" s="21">
        <f t="shared" si="67"/>
        <v>0</v>
      </c>
    </row>
    <row r="688" spans="1:8" ht="36">
      <c r="A688" s="6" t="s">
        <v>508</v>
      </c>
      <c r="B688" s="6" t="s">
        <v>401</v>
      </c>
      <c r="C688" s="7" t="s">
        <v>673</v>
      </c>
      <c r="D688" s="23" t="s">
        <v>422</v>
      </c>
      <c r="E688" s="24" t="s">
        <v>423</v>
      </c>
      <c r="F688" s="21">
        <v>301.31799999999998</v>
      </c>
      <c r="G688" s="21">
        <v>0</v>
      </c>
      <c r="H688" s="21">
        <v>0</v>
      </c>
    </row>
    <row r="689" spans="1:8" ht="84">
      <c r="A689" s="6" t="s">
        <v>508</v>
      </c>
      <c r="B689" s="6" t="s">
        <v>401</v>
      </c>
      <c r="C689" s="7" t="s">
        <v>674</v>
      </c>
      <c r="D689" s="37"/>
      <c r="E689" s="24" t="s">
        <v>675</v>
      </c>
      <c r="F689" s="21">
        <f>F690</f>
        <v>860.72500000000002</v>
      </c>
      <c r="G689" s="21">
        <f t="shared" ref="G689:H689" si="68">G690</f>
        <v>0</v>
      </c>
      <c r="H689" s="21">
        <f t="shared" si="68"/>
        <v>0</v>
      </c>
    </row>
    <row r="690" spans="1:8" ht="36">
      <c r="A690" s="6" t="s">
        <v>508</v>
      </c>
      <c r="B690" s="6" t="s">
        <v>401</v>
      </c>
      <c r="C690" s="7" t="s">
        <v>674</v>
      </c>
      <c r="D690" s="23" t="s">
        <v>422</v>
      </c>
      <c r="E690" s="24" t="s">
        <v>423</v>
      </c>
      <c r="F690" s="21">
        <v>860.72500000000002</v>
      </c>
      <c r="G690" s="21">
        <v>0</v>
      </c>
      <c r="H690" s="21">
        <v>0</v>
      </c>
    </row>
    <row r="691" spans="1:8" ht="108">
      <c r="A691" s="6" t="s">
        <v>508</v>
      </c>
      <c r="B691" s="6" t="s">
        <v>401</v>
      </c>
      <c r="C691" s="7" t="s">
        <v>910</v>
      </c>
      <c r="D691" s="37"/>
      <c r="E691" s="24" t="s">
        <v>909</v>
      </c>
      <c r="F691" s="21">
        <f>F692</f>
        <v>245.39</v>
      </c>
      <c r="G691" s="21">
        <f t="shared" ref="G691:H691" si="69">G692</f>
        <v>0</v>
      </c>
      <c r="H691" s="21">
        <f t="shared" si="69"/>
        <v>0</v>
      </c>
    </row>
    <row r="692" spans="1:8" ht="36">
      <c r="A692" s="6" t="s">
        <v>508</v>
      </c>
      <c r="B692" s="6" t="s">
        <v>401</v>
      </c>
      <c r="C692" s="7" t="s">
        <v>910</v>
      </c>
      <c r="D692" s="23" t="s">
        <v>422</v>
      </c>
      <c r="E692" s="24" t="s">
        <v>423</v>
      </c>
      <c r="F692" s="21">
        <v>245.39</v>
      </c>
      <c r="G692" s="21">
        <v>0</v>
      </c>
      <c r="H692" s="21">
        <v>0</v>
      </c>
    </row>
    <row r="693" spans="1:8" ht="96">
      <c r="A693" s="6" t="s">
        <v>508</v>
      </c>
      <c r="B693" s="6" t="s">
        <v>401</v>
      </c>
      <c r="C693" s="7" t="s">
        <v>676</v>
      </c>
      <c r="D693" s="37"/>
      <c r="E693" s="24" t="s">
        <v>677</v>
      </c>
      <c r="F693" s="21">
        <f>F694</f>
        <v>177.61600000000001</v>
      </c>
      <c r="G693" s="21">
        <f t="shared" ref="G693:H693" si="70">G694</f>
        <v>0</v>
      </c>
      <c r="H693" s="21">
        <f t="shared" si="70"/>
        <v>0</v>
      </c>
    </row>
    <row r="694" spans="1:8" ht="36">
      <c r="A694" s="6" t="s">
        <v>508</v>
      </c>
      <c r="B694" s="6" t="s">
        <v>401</v>
      </c>
      <c r="C694" s="7" t="s">
        <v>676</v>
      </c>
      <c r="D694" s="23" t="s">
        <v>422</v>
      </c>
      <c r="E694" s="24" t="s">
        <v>423</v>
      </c>
      <c r="F694" s="21">
        <v>177.61600000000001</v>
      </c>
      <c r="G694" s="21">
        <v>0</v>
      </c>
      <c r="H694" s="21">
        <v>0</v>
      </c>
    </row>
    <row r="695" spans="1:8" ht="84">
      <c r="A695" s="6" t="s">
        <v>508</v>
      </c>
      <c r="B695" s="6" t="s">
        <v>401</v>
      </c>
      <c r="C695" s="7" t="s">
        <v>678</v>
      </c>
      <c r="D695" s="37"/>
      <c r="E695" s="24" t="s">
        <v>679</v>
      </c>
      <c r="F695" s="21">
        <f>F696</f>
        <v>521.48400000000004</v>
      </c>
      <c r="G695" s="21">
        <f t="shared" ref="G695:H695" si="71">G696</f>
        <v>0</v>
      </c>
      <c r="H695" s="21">
        <f t="shared" si="71"/>
        <v>0</v>
      </c>
    </row>
    <row r="696" spans="1:8" ht="36">
      <c r="A696" s="6" t="s">
        <v>508</v>
      </c>
      <c r="B696" s="6" t="s">
        <v>401</v>
      </c>
      <c r="C696" s="7" t="s">
        <v>678</v>
      </c>
      <c r="D696" s="23" t="s">
        <v>422</v>
      </c>
      <c r="E696" s="24" t="s">
        <v>423</v>
      </c>
      <c r="F696" s="21">
        <v>521.48400000000004</v>
      </c>
      <c r="G696" s="21">
        <v>0</v>
      </c>
      <c r="H696" s="21">
        <v>0</v>
      </c>
    </row>
    <row r="697" spans="1:8" ht="96">
      <c r="A697" s="6" t="s">
        <v>508</v>
      </c>
      <c r="B697" s="6" t="s">
        <v>401</v>
      </c>
      <c r="C697" s="7" t="s">
        <v>680</v>
      </c>
      <c r="D697" s="37"/>
      <c r="E697" s="24" t="s">
        <v>681</v>
      </c>
      <c r="F697" s="21">
        <f>F698</f>
        <v>123.84</v>
      </c>
      <c r="G697" s="21">
        <f t="shared" ref="G697:H697" si="72">G698</f>
        <v>0</v>
      </c>
      <c r="H697" s="21">
        <f t="shared" si="72"/>
        <v>0</v>
      </c>
    </row>
    <row r="698" spans="1:8" ht="36">
      <c r="A698" s="6" t="s">
        <v>508</v>
      </c>
      <c r="B698" s="6" t="s">
        <v>401</v>
      </c>
      <c r="C698" s="7" t="s">
        <v>680</v>
      </c>
      <c r="D698" s="23" t="s">
        <v>422</v>
      </c>
      <c r="E698" s="24" t="s">
        <v>423</v>
      </c>
      <c r="F698" s="21">
        <v>123.84</v>
      </c>
      <c r="G698" s="21">
        <v>0</v>
      </c>
      <c r="H698" s="21">
        <v>0</v>
      </c>
    </row>
    <row r="699" spans="1:8" ht="84">
      <c r="A699" s="6" t="s">
        <v>508</v>
      </c>
      <c r="B699" s="6" t="s">
        <v>401</v>
      </c>
      <c r="C699" s="7" t="s">
        <v>682</v>
      </c>
      <c r="D699" s="37"/>
      <c r="E699" s="24" t="s">
        <v>683</v>
      </c>
      <c r="F699" s="21">
        <f>F700</f>
        <v>360.66800000000001</v>
      </c>
      <c r="G699" s="21">
        <f t="shared" ref="G699:H701" si="73">G700</f>
        <v>0</v>
      </c>
      <c r="H699" s="21">
        <f t="shared" si="73"/>
        <v>0</v>
      </c>
    </row>
    <row r="700" spans="1:8" ht="36">
      <c r="A700" s="6" t="s">
        <v>508</v>
      </c>
      <c r="B700" s="6" t="s">
        <v>401</v>
      </c>
      <c r="C700" s="7" t="s">
        <v>682</v>
      </c>
      <c r="D700" s="23" t="s">
        <v>422</v>
      </c>
      <c r="E700" s="24" t="s">
        <v>423</v>
      </c>
      <c r="F700" s="21">
        <v>360.66800000000001</v>
      </c>
      <c r="G700" s="21">
        <v>0</v>
      </c>
      <c r="H700" s="21">
        <v>0</v>
      </c>
    </row>
    <row r="701" spans="1:8" ht="108">
      <c r="A701" s="6" t="s">
        <v>508</v>
      </c>
      <c r="B701" s="6" t="s">
        <v>401</v>
      </c>
      <c r="C701" s="7" t="s">
        <v>874</v>
      </c>
      <c r="D701" s="37"/>
      <c r="E701" s="24" t="s">
        <v>875</v>
      </c>
      <c r="F701" s="21">
        <v>250.518</v>
      </c>
      <c r="G701" s="21">
        <f t="shared" si="73"/>
        <v>0</v>
      </c>
      <c r="H701" s="21">
        <f t="shared" si="73"/>
        <v>0</v>
      </c>
    </row>
    <row r="702" spans="1:8" ht="36">
      <c r="A702" s="6" t="s">
        <v>508</v>
      </c>
      <c r="B702" s="6" t="s">
        <v>401</v>
      </c>
      <c r="C702" s="7" t="s">
        <v>874</v>
      </c>
      <c r="D702" s="23" t="s">
        <v>422</v>
      </c>
      <c r="E702" s="24" t="s">
        <v>423</v>
      </c>
      <c r="F702" s="21">
        <v>250.518</v>
      </c>
      <c r="G702" s="21">
        <v>0</v>
      </c>
      <c r="H702" s="21">
        <v>0</v>
      </c>
    </row>
    <row r="703" spans="1:8" ht="108">
      <c r="A703" s="6" t="s">
        <v>508</v>
      </c>
      <c r="B703" s="6" t="s">
        <v>401</v>
      </c>
      <c r="C703" s="7" t="s">
        <v>684</v>
      </c>
      <c r="D703" s="37"/>
      <c r="E703" s="24" t="s">
        <v>685</v>
      </c>
      <c r="F703" s="21">
        <f>F704</f>
        <v>249.41499999999999</v>
      </c>
      <c r="G703" s="21">
        <f t="shared" ref="G703:H703" si="74">G704</f>
        <v>0</v>
      </c>
      <c r="H703" s="21">
        <f t="shared" si="74"/>
        <v>0</v>
      </c>
    </row>
    <row r="704" spans="1:8" ht="48">
      <c r="A704" s="6" t="s">
        <v>508</v>
      </c>
      <c r="B704" s="6" t="s">
        <v>401</v>
      </c>
      <c r="C704" s="7" t="s">
        <v>684</v>
      </c>
      <c r="D704" s="37" t="s">
        <v>461</v>
      </c>
      <c r="E704" s="24" t="s">
        <v>462</v>
      </c>
      <c r="F704" s="21">
        <v>249.41499999999999</v>
      </c>
      <c r="G704" s="21">
        <v>0</v>
      </c>
      <c r="H704" s="21">
        <v>0</v>
      </c>
    </row>
    <row r="705" spans="1:8" ht="108">
      <c r="A705" s="6" t="s">
        <v>508</v>
      </c>
      <c r="B705" s="6" t="s">
        <v>401</v>
      </c>
      <c r="C705" s="7" t="s">
        <v>686</v>
      </c>
      <c r="D705" s="37"/>
      <c r="E705" s="24" t="s">
        <v>685</v>
      </c>
      <c r="F705" s="21">
        <f>F706</f>
        <v>734.88900000000001</v>
      </c>
      <c r="G705" s="21">
        <f t="shared" ref="G705:H705" si="75">G706</f>
        <v>0</v>
      </c>
      <c r="H705" s="21">
        <f t="shared" si="75"/>
        <v>0</v>
      </c>
    </row>
    <row r="706" spans="1:8" ht="48">
      <c r="A706" s="6" t="s">
        <v>508</v>
      </c>
      <c r="B706" s="6" t="s">
        <v>401</v>
      </c>
      <c r="C706" s="7" t="s">
        <v>686</v>
      </c>
      <c r="D706" s="37" t="s">
        <v>461</v>
      </c>
      <c r="E706" s="24" t="s">
        <v>462</v>
      </c>
      <c r="F706" s="21">
        <v>734.88900000000001</v>
      </c>
      <c r="G706" s="21">
        <v>0</v>
      </c>
      <c r="H706" s="21">
        <v>0</v>
      </c>
    </row>
    <row r="707" spans="1:8" ht="120">
      <c r="A707" s="6" t="s">
        <v>508</v>
      </c>
      <c r="B707" s="6" t="s">
        <v>401</v>
      </c>
      <c r="C707" s="7" t="s">
        <v>911</v>
      </c>
      <c r="D707" s="37"/>
      <c r="E707" s="24" t="s">
        <v>916</v>
      </c>
      <c r="F707" s="21">
        <f>F708</f>
        <v>178.001</v>
      </c>
      <c r="G707" s="21">
        <f t="shared" ref="G707:H707" si="76">G708</f>
        <v>0</v>
      </c>
      <c r="H707" s="21">
        <f t="shared" si="76"/>
        <v>0</v>
      </c>
    </row>
    <row r="708" spans="1:8" ht="48">
      <c r="A708" s="6" t="s">
        <v>508</v>
      </c>
      <c r="B708" s="6" t="s">
        <v>401</v>
      </c>
      <c r="C708" s="7" t="s">
        <v>911</v>
      </c>
      <c r="D708" s="37" t="s">
        <v>461</v>
      </c>
      <c r="E708" s="24" t="s">
        <v>462</v>
      </c>
      <c r="F708" s="21">
        <v>178.001</v>
      </c>
      <c r="G708" s="21">
        <v>0</v>
      </c>
      <c r="H708" s="21">
        <v>0</v>
      </c>
    </row>
    <row r="709" spans="1:8" ht="84">
      <c r="A709" s="6" t="s">
        <v>508</v>
      </c>
      <c r="B709" s="6" t="s">
        <v>401</v>
      </c>
      <c r="C709" s="7" t="s">
        <v>687</v>
      </c>
      <c r="D709" s="37"/>
      <c r="E709" s="24" t="s">
        <v>688</v>
      </c>
      <c r="F709" s="21">
        <f>F710</f>
        <v>109</v>
      </c>
      <c r="G709" s="21">
        <f t="shared" ref="G709:H709" si="77">G710</f>
        <v>0</v>
      </c>
      <c r="H709" s="21">
        <f t="shared" si="77"/>
        <v>0</v>
      </c>
    </row>
    <row r="710" spans="1:8" ht="36">
      <c r="A710" s="6" t="s">
        <v>508</v>
      </c>
      <c r="B710" s="6" t="s">
        <v>401</v>
      </c>
      <c r="C710" s="7" t="s">
        <v>687</v>
      </c>
      <c r="D710" s="23" t="s">
        <v>422</v>
      </c>
      <c r="E710" s="24" t="s">
        <v>423</v>
      </c>
      <c r="F710" s="21">
        <v>109</v>
      </c>
      <c r="G710" s="21">
        <v>0</v>
      </c>
      <c r="H710" s="21">
        <v>0</v>
      </c>
    </row>
    <row r="711" spans="1:8" ht="72">
      <c r="A711" s="6" t="s">
        <v>508</v>
      </c>
      <c r="B711" s="6" t="s">
        <v>401</v>
      </c>
      <c r="C711" s="7" t="s">
        <v>689</v>
      </c>
      <c r="D711" s="37"/>
      <c r="E711" s="24" t="s">
        <v>690</v>
      </c>
      <c r="F711" s="21">
        <f>F712</f>
        <v>264.69900000000001</v>
      </c>
      <c r="G711" s="21">
        <f t="shared" ref="G711:H711" si="78">G712</f>
        <v>0</v>
      </c>
      <c r="H711" s="21">
        <f t="shared" si="78"/>
        <v>0</v>
      </c>
    </row>
    <row r="712" spans="1:8" ht="36">
      <c r="A712" s="6" t="s">
        <v>508</v>
      </c>
      <c r="B712" s="6" t="s">
        <v>401</v>
      </c>
      <c r="C712" s="7" t="s">
        <v>689</v>
      </c>
      <c r="D712" s="23" t="s">
        <v>422</v>
      </c>
      <c r="E712" s="24" t="s">
        <v>423</v>
      </c>
      <c r="F712" s="21">
        <v>264.69900000000001</v>
      </c>
      <c r="G712" s="21">
        <v>0</v>
      </c>
      <c r="H712" s="21">
        <v>0</v>
      </c>
    </row>
    <row r="713" spans="1:8" ht="84" customHeight="1">
      <c r="A713" s="6" t="s">
        <v>508</v>
      </c>
      <c r="B713" s="6" t="s">
        <v>401</v>
      </c>
      <c r="C713" s="7" t="s">
        <v>691</v>
      </c>
      <c r="D713" s="37"/>
      <c r="E713" s="24" t="s">
        <v>692</v>
      </c>
      <c r="F713" s="21">
        <f>F714</f>
        <v>101.264</v>
      </c>
      <c r="G713" s="21">
        <f t="shared" ref="G713:H713" si="79">G714</f>
        <v>0</v>
      </c>
      <c r="H713" s="21">
        <f t="shared" si="79"/>
        <v>0</v>
      </c>
    </row>
    <row r="714" spans="1:8" ht="36">
      <c r="A714" s="6" t="s">
        <v>508</v>
      </c>
      <c r="B714" s="6" t="s">
        <v>401</v>
      </c>
      <c r="C714" s="7" t="s">
        <v>691</v>
      </c>
      <c r="D714" s="23" t="s">
        <v>422</v>
      </c>
      <c r="E714" s="24" t="s">
        <v>423</v>
      </c>
      <c r="F714" s="21">
        <v>101.264</v>
      </c>
      <c r="G714" s="21">
        <v>0</v>
      </c>
      <c r="H714" s="21">
        <v>0</v>
      </c>
    </row>
    <row r="715" spans="1:8" ht="96">
      <c r="A715" s="6" t="s">
        <v>508</v>
      </c>
      <c r="B715" s="6" t="s">
        <v>401</v>
      </c>
      <c r="C715" s="7" t="s">
        <v>693</v>
      </c>
      <c r="D715" s="23"/>
      <c r="E715" s="24" t="s">
        <v>694</v>
      </c>
      <c r="F715" s="21">
        <f>F716</f>
        <v>297.084</v>
      </c>
      <c r="G715" s="21">
        <f t="shared" ref="G715:H719" si="80">G716</f>
        <v>0</v>
      </c>
      <c r="H715" s="21">
        <f t="shared" si="80"/>
        <v>0</v>
      </c>
    </row>
    <row r="716" spans="1:8" ht="36">
      <c r="A716" s="6" t="s">
        <v>508</v>
      </c>
      <c r="B716" s="6" t="s">
        <v>401</v>
      </c>
      <c r="C716" s="7" t="s">
        <v>693</v>
      </c>
      <c r="D716" s="23" t="s">
        <v>422</v>
      </c>
      <c r="E716" s="24" t="s">
        <v>423</v>
      </c>
      <c r="F716" s="21">
        <v>297.084</v>
      </c>
      <c r="G716" s="21">
        <v>0</v>
      </c>
      <c r="H716" s="21">
        <v>0</v>
      </c>
    </row>
    <row r="717" spans="1:8" ht="96">
      <c r="A717" s="6" t="s">
        <v>508</v>
      </c>
      <c r="B717" s="6" t="s">
        <v>401</v>
      </c>
      <c r="C717" s="7" t="s">
        <v>826</v>
      </c>
      <c r="D717" s="23"/>
      <c r="E717" s="24" t="s">
        <v>846</v>
      </c>
      <c r="F717" s="21">
        <f t="shared" ref="F717" si="81">F718</f>
        <v>447.75</v>
      </c>
      <c r="G717" s="21">
        <f t="shared" si="80"/>
        <v>0</v>
      </c>
      <c r="H717" s="21">
        <f t="shared" si="80"/>
        <v>0</v>
      </c>
    </row>
    <row r="718" spans="1:8" ht="48">
      <c r="A718" s="6" t="s">
        <v>508</v>
      </c>
      <c r="B718" s="6" t="s">
        <v>401</v>
      </c>
      <c r="C718" s="7" t="s">
        <v>826</v>
      </c>
      <c r="D718" s="37" t="s">
        <v>461</v>
      </c>
      <c r="E718" s="24" t="s">
        <v>462</v>
      </c>
      <c r="F718" s="21">
        <v>447.75</v>
      </c>
      <c r="G718" s="21">
        <v>0</v>
      </c>
      <c r="H718" s="21">
        <v>0</v>
      </c>
    </row>
    <row r="719" spans="1:8" ht="94.9" customHeight="1">
      <c r="A719" s="6" t="s">
        <v>508</v>
      </c>
      <c r="B719" s="6" t="s">
        <v>401</v>
      </c>
      <c r="C719" s="7" t="s">
        <v>827</v>
      </c>
      <c r="D719" s="23"/>
      <c r="E719" s="24" t="s">
        <v>845</v>
      </c>
      <c r="F719" s="21">
        <f t="shared" ref="F719" si="82">F720</f>
        <v>705</v>
      </c>
      <c r="G719" s="21">
        <f t="shared" si="80"/>
        <v>0</v>
      </c>
      <c r="H719" s="21">
        <f t="shared" si="80"/>
        <v>0</v>
      </c>
    </row>
    <row r="720" spans="1:8" ht="48">
      <c r="A720" s="6" t="s">
        <v>508</v>
      </c>
      <c r="B720" s="6" t="s">
        <v>401</v>
      </c>
      <c r="C720" s="7" t="s">
        <v>827</v>
      </c>
      <c r="D720" s="37" t="s">
        <v>461</v>
      </c>
      <c r="E720" s="24" t="s">
        <v>462</v>
      </c>
      <c r="F720" s="21">
        <v>705</v>
      </c>
      <c r="G720" s="21">
        <v>0</v>
      </c>
      <c r="H720" s="21">
        <v>0</v>
      </c>
    </row>
    <row r="721" spans="1:8" ht="24">
      <c r="A721" s="10" t="s">
        <v>508</v>
      </c>
      <c r="B721" s="44" t="s">
        <v>425</v>
      </c>
      <c r="C721" s="44"/>
      <c r="D721" s="10"/>
      <c r="E721" s="11" t="s">
        <v>69</v>
      </c>
      <c r="F721" s="12">
        <f t="shared" ref="F721:H723" si="83">F722</f>
        <v>11728.663</v>
      </c>
      <c r="G721" s="12">
        <f t="shared" si="83"/>
        <v>11809.363000000001</v>
      </c>
      <c r="H721" s="12">
        <f t="shared" si="83"/>
        <v>11809.363000000001</v>
      </c>
    </row>
    <row r="722" spans="1:8" ht="37.9" customHeight="1">
      <c r="A722" s="18" t="s">
        <v>508</v>
      </c>
      <c r="B722" s="15" t="s">
        <v>425</v>
      </c>
      <c r="C722" s="15" t="s">
        <v>11</v>
      </c>
      <c r="D722" s="18"/>
      <c r="E722" s="19" t="s">
        <v>12</v>
      </c>
      <c r="F722" s="20">
        <f t="shared" si="83"/>
        <v>11728.663</v>
      </c>
      <c r="G722" s="20">
        <f t="shared" si="83"/>
        <v>11809.363000000001</v>
      </c>
      <c r="H722" s="20">
        <f t="shared" si="83"/>
        <v>11809.363000000001</v>
      </c>
    </row>
    <row r="723" spans="1:8">
      <c r="A723" s="6" t="s">
        <v>508</v>
      </c>
      <c r="B723" s="7" t="s">
        <v>425</v>
      </c>
      <c r="C723" s="7" t="s">
        <v>70</v>
      </c>
      <c r="D723" s="6"/>
      <c r="E723" s="5" t="s">
        <v>409</v>
      </c>
      <c r="F723" s="21">
        <f t="shared" si="83"/>
        <v>11728.663</v>
      </c>
      <c r="G723" s="21">
        <f t="shared" si="83"/>
        <v>11809.363000000001</v>
      </c>
      <c r="H723" s="21">
        <f t="shared" si="83"/>
        <v>11809.363000000001</v>
      </c>
    </row>
    <row r="724" spans="1:8" ht="36">
      <c r="A724" s="6" t="s">
        <v>508</v>
      </c>
      <c r="B724" s="7" t="s">
        <v>425</v>
      </c>
      <c r="C724" s="7" t="s">
        <v>71</v>
      </c>
      <c r="D724" s="6"/>
      <c r="E724" s="5" t="s">
        <v>72</v>
      </c>
      <c r="F724" s="21">
        <f>F725+F728+F730</f>
        <v>11728.663</v>
      </c>
      <c r="G724" s="21">
        <f>G725+G728+G730</f>
        <v>11809.363000000001</v>
      </c>
      <c r="H724" s="21">
        <f>H725+H728+H730</f>
        <v>11809.363000000001</v>
      </c>
    </row>
    <row r="725" spans="1:8" ht="60">
      <c r="A725" s="186" t="s">
        <v>508</v>
      </c>
      <c r="B725" s="187" t="s">
        <v>425</v>
      </c>
      <c r="C725" s="22" t="s">
        <v>330</v>
      </c>
      <c r="D725" s="6"/>
      <c r="E725" s="5" t="s">
        <v>478</v>
      </c>
      <c r="F725" s="21">
        <f>F726+F727</f>
        <v>8822.5990000000002</v>
      </c>
      <c r="G725" s="21">
        <f>G726+G727</f>
        <v>8822.5990000000002</v>
      </c>
      <c r="H725" s="21">
        <f>H726+H727</f>
        <v>8822.5990000000002</v>
      </c>
    </row>
    <row r="726" spans="1:8" ht="96">
      <c r="A726" s="6" t="s">
        <v>508</v>
      </c>
      <c r="B726" s="7" t="s">
        <v>425</v>
      </c>
      <c r="C726" s="28" t="s">
        <v>330</v>
      </c>
      <c r="D726" s="23" t="s">
        <v>414</v>
      </c>
      <c r="E726" s="24" t="s">
        <v>415</v>
      </c>
      <c r="F726" s="21">
        <v>8738.6450000000004</v>
      </c>
      <c r="G726" s="21">
        <v>8738.6450000000004</v>
      </c>
      <c r="H726" s="21">
        <v>8738.6450000000004</v>
      </c>
    </row>
    <row r="727" spans="1:8" ht="36">
      <c r="A727" s="6" t="s">
        <v>508</v>
      </c>
      <c r="B727" s="7" t="s">
        <v>425</v>
      </c>
      <c r="C727" s="28" t="s">
        <v>330</v>
      </c>
      <c r="D727" s="23" t="s">
        <v>422</v>
      </c>
      <c r="E727" s="24" t="s">
        <v>423</v>
      </c>
      <c r="F727" s="21">
        <v>83.953999999999994</v>
      </c>
      <c r="G727" s="21">
        <v>83.953999999999994</v>
      </c>
      <c r="H727" s="21">
        <v>83.953999999999994</v>
      </c>
    </row>
    <row r="728" spans="1:8" ht="60">
      <c r="A728" s="188" t="s">
        <v>508</v>
      </c>
      <c r="B728" s="191" t="s">
        <v>425</v>
      </c>
      <c r="C728" s="69" t="s">
        <v>329</v>
      </c>
      <c r="D728" s="25"/>
      <c r="E728" s="26" t="s">
        <v>430</v>
      </c>
      <c r="F728" s="21">
        <f>F729</f>
        <v>2906.0639999999999</v>
      </c>
      <c r="G728" s="21">
        <f>G729</f>
        <v>2906.0639999999999</v>
      </c>
      <c r="H728" s="21">
        <f>H729</f>
        <v>2906.0639999999999</v>
      </c>
    </row>
    <row r="729" spans="1:8" ht="96">
      <c r="A729" s="6" t="s">
        <v>508</v>
      </c>
      <c r="B729" s="7" t="s">
        <v>425</v>
      </c>
      <c r="C729" s="48" t="s">
        <v>329</v>
      </c>
      <c r="D729" s="23" t="s">
        <v>414</v>
      </c>
      <c r="E729" s="24" t="s">
        <v>415</v>
      </c>
      <c r="F729" s="21">
        <v>2906.0639999999999</v>
      </c>
      <c r="G729" s="21">
        <v>2906.0639999999999</v>
      </c>
      <c r="H729" s="21">
        <v>2906.0639999999999</v>
      </c>
    </row>
    <row r="730" spans="1:8" ht="36">
      <c r="A730" s="6" t="s">
        <v>508</v>
      </c>
      <c r="B730" s="7" t="s">
        <v>425</v>
      </c>
      <c r="C730" s="28" t="s">
        <v>331</v>
      </c>
      <c r="D730" s="25"/>
      <c r="E730" s="5" t="s">
        <v>281</v>
      </c>
      <c r="F730" s="21">
        <f>F731</f>
        <v>0</v>
      </c>
      <c r="G730" s="21">
        <f>G731</f>
        <v>80.7</v>
      </c>
      <c r="H730" s="21">
        <f>H731</f>
        <v>80.7</v>
      </c>
    </row>
    <row r="731" spans="1:8" ht="36">
      <c r="A731" s="6" t="s">
        <v>508</v>
      </c>
      <c r="B731" s="7" t="s">
        <v>425</v>
      </c>
      <c r="C731" s="28" t="s">
        <v>331</v>
      </c>
      <c r="D731" s="23" t="s">
        <v>422</v>
      </c>
      <c r="E731" s="24" t="s">
        <v>423</v>
      </c>
      <c r="F731" s="21">
        <v>0</v>
      </c>
      <c r="G731" s="21">
        <v>80.7</v>
      </c>
      <c r="H731" s="21">
        <v>80.7</v>
      </c>
    </row>
    <row r="732" spans="1:8">
      <c r="A732" s="10">
        <v>10</v>
      </c>
      <c r="B732" s="44" t="s">
        <v>402</v>
      </c>
      <c r="C732" s="44"/>
      <c r="D732" s="10"/>
      <c r="E732" s="11" t="s">
        <v>73</v>
      </c>
      <c r="F732" s="12">
        <f>F733+F739+F759+F787</f>
        <v>69806.504000000001</v>
      </c>
      <c r="G732" s="12">
        <f>G733+G739+G759+G787</f>
        <v>53883.754999999997</v>
      </c>
      <c r="H732" s="12">
        <f>H733+H739+H759+H787</f>
        <v>46194.789999999994</v>
      </c>
    </row>
    <row r="733" spans="1:8">
      <c r="A733" s="27">
        <v>10</v>
      </c>
      <c r="B733" s="27" t="s">
        <v>401</v>
      </c>
      <c r="C733" s="14"/>
      <c r="D733" s="27"/>
      <c r="E733" s="16" t="s">
        <v>74</v>
      </c>
      <c r="F733" s="17">
        <f t="shared" ref="F733:H735" si="84">F734</f>
        <v>3458.808</v>
      </c>
      <c r="G733" s="17">
        <f t="shared" si="84"/>
        <v>3458.808</v>
      </c>
      <c r="H733" s="17">
        <f t="shared" si="84"/>
        <v>3458.808</v>
      </c>
    </row>
    <row r="734" spans="1:8" ht="39.6" customHeight="1">
      <c r="A734" s="6">
        <v>10</v>
      </c>
      <c r="B734" s="18" t="s">
        <v>401</v>
      </c>
      <c r="C734" s="15" t="s">
        <v>406</v>
      </c>
      <c r="D734" s="18"/>
      <c r="E734" s="19" t="s">
        <v>407</v>
      </c>
      <c r="F734" s="20">
        <f t="shared" si="84"/>
        <v>3458.808</v>
      </c>
      <c r="G734" s="20">
        <f t="shared" si="84"/>
        <v>3458.808</v>
      </c>
      <c r="H734" s="20">
        <f t="shared" si="84"/>
        <v>3458.808</v>
      </c>
    </row>
    <row r="735" spans="1:8" ht="36">
      <c r="A735" s="6">
        <v>10</v>
      </c>
      <c r="B735" s="6" t="s">
        <v>401</v>
      </c>
      <c r="C735" s="7" t="s">
        <v>433</v>
      </c>
      <c r="D735" s="6"/>
      <c r="E735" s="5" t="s">
        <v>434</v>
      </c>
      <c r="F735" s="21">
        <f>F736</f>
        <v>3458.808</v>
      </c>
      <c r="G735" s="21">
        <f t="shared" si="84"/>
        <v>3458.808</v>
      </c>
      <c r="H735" s="21">
        <f t="shared" si="84"/>
        <v>3458.808</v>
      </c>
    </row>
    <row r="736" spans="1:8" ht="36">
      <c r="A736" s="6">
        <v>10</v>
      </c>
      <c r="B736" s="6" t="s">
        <v>401</v>
      </c>
      <c r="C736" s="7" t="s">
        <v>449</v>
      </c>
      <c r="D736" s="6"/>
      <c r="E736" s="5" t="s">
        <v>411</v>
      </c>
      <c r="F736" s="21">
        <f>F738</f>
        <v>3458.808</v>
      </c>
      <c r="G736" s="21">
        <f>G738</f>
        <v>3458.808</v>
      </c>
      <c r="H736" s="21">
        <f>H738</f>
        <v>3458.808</v>
      </c>
    </row>
    <row r="737" spans="1:8" ht="36">
      <c r="A737" s="6">
        <v>10</v>
      </c>
      <c r="B737" s="6" t="s">
        <v>401</v>
      </c>
      <c r="C737" s="28" t="s">
        <v>75</v>
      </c>
      <c r="D737" s="6"/>
      <c r="E737" s="5" t="s">
        <v>76</v>
      </c>
      <c r="F737" s="21">
        <f>F738</f>
        <v>3458.808</v>
      </c>
      <c r="G737" s="21">
        <f>G738</f>
        <v>3458.808</v>
      </c>
      <c r="H737" s="21">
        <f>H738</f>
        <v>3458.808</v>
      </c>
    </row>
    <row r="738" spans="1:8" ht="24">
      <c r="A738" s="6">
        <v>10</v>
      </c>
      <c r="B738" s="6" t="s">
        <v>401</v>
      </c>
      <c r="C738" s="28" t="s">
        <v>75</v>
      </c>
      <c r="D738" s="23" t="s">
        <v>77</v>
      </c>
      <c r="E738" s="24" t="s">
        <v>424</v>
      </c>
      <c r="F738" s="21">
        <v>3458.808</v>
      </c>
      <c r="G738" s="21">
        <v>3458.808</v>
      </c>
      <c r="H738" s="21">
        <v>3458.808</v>
      </c>
    </row>
    <row r="739" spans="1:8" ht="24">
      <c r="A739" s="27" t="s">
        <v>383</v>
      </c>
      <c r="B739" s="27" t="s">
        <v>420</v>
      </c>
      <c r="C739" s="14"/>
      <c r="D739" s="27"/>
      <c r="E739" s="16" t="s">
        <v>78</v>
      </c>
      <c r="F739" s="17">
        <f>F740+F745+F750+F755</f>
        <v>12178</v>
      </c>
      <c r="G739" s="17">
        <f t="shared" ref="G739:H739" si="85">G740+G745+G750+G755</f>
        <v>12158</v>
      </c>
      <c r="H739" s="17">
        <f t="shared" si="85"/>
        <v>12158</v>
      </c>
    </row>
    <row r="740" spans="1:8" ht="48">
      <c r="A740" s="6" t="s">
        <v>383</v>
      </c>
      <c r="B740" s="7" t="s">
        <v>420</v>
      </c>
      <c r="C740" s="7" t="s">
        <v>667</v>
      </c>
      <c r="D740" s="6"/>
      <c r="E740" s="19" t="s">
        <v>668</v>
      </c>
      <c r="F740" s="21">
        <f t="shared" ref="F740:H743" si="86">F741</f>
        <v>3480</v>
      </c>
      <c r="G740" s="21">
        <f t="shared" si="86"/>
        <v>3480</v>
      </c>
      <c r="H740" s="21">
        <f t="shared" si="86"/>
        <v>3480</v>
      </c>
    </row>
    <row r="741" spans="1:8">
      <c r="A741" s="6" t="s">
        <v>383</v>
      </c>
      <c r="B741" s="7" t="s">
        <v>420</v>
      </c>
      <c r="C741" s="7" t="s">
        <v>274</v>
      </c>
      <c r="D741" s="6"/>
      <c r="E741" s="5" t="s">
        <v>275</v>
      </c>
      <c r="F741" s="21">
        <f t="shared" si="86"/>
        <v>3480</v>
      </c>
      <c r="G741" s="21">
        <f t="shared" si="86"/>
        <v>3480</v>
      </c>
      <c r="H741" s="21">
        <f t="shared" si="86"/>
        <v>3480</v>
      </c>
    </row>
    <row r="742" spans="1:8" ht="36">
      <c r="A742" s="6" t="s">
        <v>383</v>
      </c>
      <c r="B742" s="7" t="s">
        <v>420</v>
      </c>
      <c r="C742" s="7" t="s">
        <v>276</v>
      </c>
      <c r="D742" s="6"/>
      <c r="E742" s="5" t="s">
        <v>277</v>
      </c>
      <c r="F742" s="21">
        <f t="shared" si="86"/>
        <v>3480</v>
      </c>
      <c r="G742" s="21">
        <f t="shared" si="86"/>
        <v>3480</v>
      </c>
      <c r="H742" s="21">
        <f t="shared" si="86"/>
        <v>3480</v>
      </c>
    </row>
    <row r="743" spans="1:8" ht="60">
      <c r="A743" s="6" t="s">
        <v>383</v>
      </c>
      <c r="B743" s="7" t="s">
        <v>420</v>
      </c>
      <c r="C743" s="7" t="s">
        <v>282</v>
      </c>
      <c r="D743" s="6"/>
      <c r="E743" s="5" t="s">
        <v>283</v>
      </c>
      <c r="F743" s="21">
        <f t="shared" si="86"/>
        <v>3480</v>
      </c>
      <c r="G743" s="21">
        <f t="shared" si="86"/>
        <v>3480</v>
      </c>
      <c r="H743" s="21">
        <f t="shared" si="86"/>
        <v>3480</v>
      </c>
    </row>
    <row r="744" spans="1:8" ht="24">
      <c r="A744" s="6" t="s">
        <v>383</v>
      </c>
      <c r="B744" s="7" t="s">
        <v>420</v>
      </c>
      <c r="C744" s="7" t="s">
        <v>282</v>
      </c>
      <c r="D744" s="23" t="s">
        <v>77</v>
      </c>
      <c r="E744" s="24" t="s">
        <v>424</v>
      </c>
      <c r="F744" s="21">
        <v>3480</v>
      </c>
      <c r="G744" s="21">
        <v>3480</v>
      </c>
      <c r="H744" s="21">
        <v>3480</v>
      </c>
    </row>
    <row r="745" spans="1:8" ht="37.9" customHeight="1">
      <c r="A745" s="18" t="s">
        <v>383</v>
      </c>
      <c r="B745" s="18" t="s">
        <v>420</v>
      </c>
      <c r="C745" s="15" t="s">
        <v>406</v>
      </c>
      <c r="D745" s="18"/>
      <c r="E745" s="19" t="s">
        <v>407</v>
      </c>
      <c r="F745" s="20">
        <f>F747</f>
        <v>8676</v>
      </c>
      <c r="G745" s="20">
        <f>G747</f>
        <v>8676</v>
      </c>
      <c r="H745" s="20">
        <f>H747</f>
        <v>8676</v>
      </c>
    </row>
    <row r="746" spans="1:8" ht="36">
      <c r="A746" s="6" t="s">
        <v>383</v>
      </c>
      <c r="B746" s="6" t="s">
        <v>420</v>
      </c>
      <c r="C746" s="7" t="s">
        <v>433</v>
      </c>
      <c r="D746" s="6"/>
      <c r="E746" s="5" t="s">
        <v>434</v>
      </c>
      <c r="F746" s="21">
        <f>F747</f>
        <v>8676</v>
      </c>
      <c r="G746" s="21">
        <f>G747</f>
        <v>8676</v>
      </c>
      <c r="H746" s="21">
        <f>H747</f>
        <v>8676</v>
      </c>
    </row>
    <row r="747" spans="1:8" ht="48">
      <c r="A747" s="6" t="s">
        <v>383</v>
      </c>
      <c r="B747" s="6" t="s">
        <v>420</v>
      </c>
      <c r="C747" s="7" t="s">
        <v>435</v>
      </c>
      <c r="D747" s="7"/>
      <c r="E747" s="5" t="s">
        <v>436</v>
      </c>
      <c r="F747" s="21">
        <f t="shared" ref="F747:H748" si="87">F748</f>
        <v>8676</v>
      </c>
      <c r="G747" s="21">
        <f t="shared" si="87"/>
        <v>8676</v>
      </c>
      <c r="H747" s="21">
        <f t="shared" si="87"/>
        <v>8676</v>
      </c>
    </row>
    <row r="748" spans="1:8" ht="108">
      <c r="A748" s="6" t="s">
        <v>383</v>
      </c>
      <c r="B748" s="6" t="s">
        <v>420</v>
      </c>
      <c r="C748" s="7" t="s">
        <v>79</v>
      </c>
      <c r="D748" s="6"/>
      <c r="E748" s="5" t="s">
        <v>80</v>
      </c>
      <c r="F748" s="21">
        <f t="shared" si="87"/>
        <v>8676</v>
      </c>
      <c r="G748" s="21">
        <f t="shared" si="87"/>
        <v>8676</v>
      </c>
      <c r="H748" s="21">
        <f t="shared" si="87"/>
        <v>8676</v>
      </c>
    </row>
    <row r="749" spans="1:8" ht="24">
      <c r="A749" s="6" t="s">
        <v>383</v>
      </c>
      <c r="B749" s="6" t="s">
        <v>420</v>
      </c>
      <c r="C749" s="7" t="s">
        <v>79</v>
      </c>
      <c r="D749" s="23" t="s">
        <v>77</v>
      </c>
      <c r="E749" s="24" t="s">
        <v>424</v>
      </c>
      <c r="F749" s="21">
        <v>8676</v>
      </c>
      <c r="G749" s="21">
        <v>8676</v>
      </c>
      <c r="H749" s="21">
        <v>8676</v>
      </c>
    </row>
    <row r="750" spans="1:8" ht="60">
      <c r="A750" s="6" t="s">
        <v>383</v>
      </c>
      <c r="B750" s="6" t="s">
        <v>420</v>
      </c>
      <c r="C750" s="38" t="s">
        <v>579</v>
      </c>
      <c r="D750" s="18"/>
      <c r="E750" s="19" t="s">
        <v>81</v>
      </c>
      <c r="F750" s="21">
        <f t="shared" ref="F750:H753" si="88">F751</f>
        <v>2</v>
      </c>
      <c r="G750" s="21">
        <f t="shared" si="88"/>
        <v>2</v>
      </c>
      <c r="H750" s="21">
        <f t="shared" si="88"/>
        <v>2</v>
      </c>
    </row>
    <row r="751" spans="1:8" ht="46.9" customHeight="1">
      <c r="A751" s="6" t="s">
        <v>383</v>
      </c>
      <c r="B751" s="6" t="s">
        <v>420</v>
      </c>
      <c r="C751" s="34" t="s">
        <v>581</v>
      </c>
      <c r="D751" s="6"/>
      <c r="E751" s="5" t="s">
        <v>582</v>
      </c>
      <c r="F751" s="21">
        <f t="shared" si="88"/>
        <v>2</v>
      </c>
      <c r="G751" s="21">
        <f t="shared" si="88"/>
        <v>2</v>
      </c>
      <c r="H751" s="21">
        <f t="shared" si="88"/>
        <v>2</v>
      </c>
    </row>
    <row r="752" spans="1:8" ht="24">
      <c r="A752" s="6" t="s">
        <v>383</v>
      </c>
      <c r="B752" s="6" t="s">
        <v>420</v>
      </c>
      <c r="C752" s="69" t="s">
        <v>82</v>
      </c>
      <c r="D752" s="6"/>
      <c r="E752" s="5" t="s">
        <v>83</v>
      </c>
      <c r="F752" s="21">
        <f t="shared" si="88"/>
        <v>2</v>
      </c>
      <c r="G752" s="21">
        <f t="shared" si="88"/>
        <v>2</v>
      </c>
      <c r="H752" s="21">
        <f t="shared" si="88"/>
        <v>2</v>
      </c>
    </row>
    <row r="753" spans="1:8" ht="36">
      <c r="A753" s="6" t="s">
        <v>383</v>
      </c>
      <c r="B753" s="6" t="s">
        <v>420</v>
      </c>
      <c r="C753" s="34" t="s">
        <v>84</v>
      </c>
      <c r="D753" s="6"/>
      <c r="E753" s="5" t="s">
        <v>85</v>
      </c>
      <c r="F753" s="21">
        <f t="shared" si="88"/>
        <v>2</v>
      </c>
      <c r="G753" s="21">
        <f t="shared" si="88"/>
        <v>2</v>
      </c>
      <c r="H753" s="21">
        <f t="shared" si="88"/>
        <v>2</v>
      </c>
    </row>
    <row r="754" spans="1:8" ht="24">
      <c r="A754" s="6" t="s">
        <v>383</v>
      </c>
      <c r="B754" s="6" t="s">
        <v>420</v>
      </c>
      <c r="C754" s="34" t="s">
        <v>84</v>
      </c>
      <c r="D754" s="23" t="s">
        <v>77</v>
      </c>
      <c r="E754" s="24" t="s">
        <v>424</v>
      </c>
      <c r="F754" s="21">
        <v>2</v>
      </c>
      <c r="G754" s="33">
        <v>2</v>
      </c>
      <c r="H754" s="33">
        <v>2</v>
      </c>
    </row>
    <row r="755" spans="1:8" ht="24">
      <c r="A755" s="151" t="s">
        <v>383</v>
      </c>
      <c r="B755" s="151" t="s">
        <v>420</v>
      </c>
      <c r="C755" s="152" t="s">
        <v>416</v>
      </c>
      <c r="D755" s="152"/>
      <c r="E755" s="153" t="s">
        <v>417</v>
      </c>
      <c r="F755" s="154">
        <f>F756</f>
        <v>20</v>
      </c>
      <c r="G755" s="154">
        <f t="shared" ref="G755:H757" si="89">G756</f>
        <v>0</v>
      </c>
      <c r="H755" s="154">
        <f t="shared" si="89"/>
        <v>0</v>
      </c>
    </row>
    <row r="756" spans="1:8" ht="24">
      <c r="A756" s="151" t="s">
        <v>383</v>
      </c>
      <c r="B756" s="151" t="s">
        <v>420</v>
      </c>
      <c r="C756" s="152" t="s">
        <v>442</v>
      </c>
      <c r="D756" s="152"/>
      <c r="E756" s="153" t="s">
        <v>443</v>
      </c>
      <c r="F756" s="154">
        <f>F757</f>
        <v>20</v>
      </c>
      <c r="G756" s="154">
        <f t="shared" si="89"/>
        <v>0</v>
      </c>
      <c r="H756" s="154">
        <f t="shared" si="89"/>
        <v>0</v>
      </c>
    </row>
    <row r="757" spans="1:8" ht="36">
      <c r="A757" s="151" t="s">
        <v>383</v>
      </c>
      <c r="B757" s="151" t="s">
        <v>420</v>
      </c>
      <c r="C757" s="152" t="s">
        <v>444</v>
      </c>
      <c r="D757" s="151"/>
      <c r="E757" s="153" t="s">
        <v>445</v>
      </c>
      <c r="F757" s="154">
        <f>F758</f>
        <v>20</v>
      </c>
      <c r="G757" s="154">
        <f t="shared" si="89"/>
        <v>0</v>
      </c>
      <c r="H757" s="154">
        <f t="shared" si="89"/>
        <v>0</v>
      </c>
    </row>
    <row r="758" spans="1:8" ht="24">
      <c r="A758" s="151" t="s">
        <v>383</v>
      </c>
      <c r="B758" s="151" t="s">
        <v>420</v>
      </c>
      <c r="C758" s="152" t="s">
        <v>444</v>
      </c>
      <c r="D758" s="156" t="s">
        <v>77</v>
      </c>
      <c r="E758" s="155" t="s">
        <v>424</v>
      </c>
      <c r="F758" s="154">
        <v>20</v>
      </c>
      <c r="G758" s="154">
        <v>0</v>
      </c>
      <c r="H758" s="154">
        <v>0</v>
      </c>
    </row>
    <row r="759" spans="1:8">
      <c r="A759" s="27" t="s">
        <v>383</v>
      </c>
      <c r="B759" s="27" t="s">
        <v>425</v>
      </c>
      <c r="C759" s="70"/>
      <c r="D759" s="71"/>
      <c r="E759" s="47" t="s">
        <v>86</v>
      </c>
      <c r="F759" s="17">
        <f>F760+F766+F773+F780</f>
        <v>53189.815999999992</v>
      </c>
      <c r="G759" s="17">
        <f>G760+G766+G773+G780</f>
        <v>37287.066999999995</v>
      </c>
      <c r="H759" s="17">
        <f>H760+H766+H773+H780</f>
        <v>29598.101999999995</v>
      </c>
    </row>
    <row r="760" spans="1:8" ht="48">
      <c r="A760" s="6" t="s">
        <v>383</v>
      </c>
      <c r="B760" s="6" t="s">
        <v>425</v>
      </c>
      <c r="C760" s="15" t="s">
        <v>667</v>
      </c>
      <c r="D760" s="18"/>
      <c r="E760" s="19" t="s">
        <v>668</v>
      </c>
      <c r="F760" s="21">
        <f>F761</f>
        <v>19232.099999999999</v>
      </c>
      <c r="G760" s="21">
        <f t="shared" ref="G760:H762" si="90">G761</f>
        <v>19232.099999999999</v>
      </c>
      <c r="H760" s="21">
        <f t="shared" si="90"/>
        <v>19232.099999999999</v>
      </c>
    </row>
    <row r="761" spans="1:8" ht="24">
      <c r="A761" s="6" t="s">
        <v>383</v>
      </c>
      <c r="B761" s="6" t="s">
        <v>425</v>
      </c>
      <c r="C761" s="7" t="s">
        <v>180</v>
      </c>
      <c r="D761" s="6"/>
      <c r="E761" s="5" t="s">
        <v>181</v>
      </c>
      <c r="F761" s="21">
        <f>F762</f>
        <v>19232.099999999999</v>
      </c>
      <c r="G761" s="21">
        <f t="shared" si="90"/>
        <v>19232.099999999999</v>
      </c>
      <c r="H761" s="21">
        <f t="shared" si="90"/>
        <v>19232.099999999999</v>
      </c>
    </row>
    <row r="762" spans="1:8" ht="69.599999999999994" customHeight="1">
      <c r="A762" s="6" t="s">
        <v>383</v>
      </c>
      <c r="B762" s="6" t="s">
        <v>425</v>
      </c>
      <c r="C762" s="7" t="s">
        <v>190</v>
      </c>
      <c r="D762" s="6"/>
      <c r="E762" s="5" t="s">
        <v>191</v>
      </c>
      <c r="F762" s="21">
        <f>F763</f>
        <v>19232.099999999999</v>
      </c>
      <c r="G762" s="21">
        <f t="shared" si="90"/>
        <v>19232.099999999999</v>
      </c>
      <c r="H762" s="21">
        <f t="shared" si="90"/>
        <v>19232.099999999999</v>
      </c>
    </row>
    <row r="763" spans="1:8" ht="84">
      <c r="A763" s="6" t="s">
        <v>383</v>
      </c>
      <c r="B763" s="6" t="s">
        <v>425</v>
      </c>
      <c r="C763" s="7" t="s">
        <v>284</v>
      </c>
      <c r="D763" s="35"/>
      <c r="E763" s="36" t="s">
        <v>285</v>
      </c>
      <c r="F763" s="21">
        <f>F764+F765</f>
        <v>19232.099999999999</v>
      </c>
      <c r="G763" s="21">
        <f>G764+G765</f>
        <v>19232.099999999999</v>
      </c>
      <c r="H763" s="21">
        <f>H764+H765</f>
        <v>19232.099999999999</v>
      </c>
    </row>
    <row r="764" spans="1:8" ht="36">
      <c r="A764" s="6" t="s">
        <v>383</v>
      </c>
      <c r="B764" s="6" t="s">
        <v>425</v>
      </c>
      <c r="C764" s="7" t="s">
        <v>284</v>
      </c>
      <c r="D764" s="23" t="s">
        <v>422</v>
      </c>
      <c r="E764" s="24" t="s">
        <v>423</v>
      </c>
      <c r="F764" s="21">
        <v>480.8</v>
      </c>
      <c r="G764" s="21">
        <v>480.8</v>
      </c>
      <c r="H764" s="21">
        <v>480.8</v>
      </c>
    </row>
    <row r="765" spans="1:8" ht="24">
      <c r="A765" s="6" t="s">
        <v>383</v>
      </c>
      <c r="B765" s="6" t="s">
        <v>425</v>
      </c>
      <c r="C765" s="7" t="s">
        <v>284</v>
      </c>
      <c r="D765" s="23" t="s">
        <v>77</v>
      </c>
      <c r="E765" s="24" t="s">
        <v>424</v>
      </c>
      <c r="F765" s="21">
        <v>18751.3</v>
      </c>
      <c r="G765" s="21">
        <v>18751.3</v>
      </c>
      <c r="H765" s="21">
        <v>18751.3</v>
      </c>
    </row>
    <row r="766" spans="1:8" ht="36">
      <c r="A766" s="18" t="s">
        <v>383</v>
      </c>
      <c r="B766" s="18" t="s">
        <v>425</v>
      </c>
      <c r="C766" s="15" t="s">
        <v>616</v>
      </c>
      <c r="D766" s="15"/>
      <c r="E766" s="19" t="s">
        <v>87</v>
      </c>
      <c r="F766" s="20">
        <f t="shared" ref="F766:H767" si="91">F767</f>
        <v>5381.9030000000002</v>
      </c>
      <c r="G766" s="20">
        <f t="shared" si="91"/>
        <v>1338.124</v>
      </c>
      <c r="H766" s="20">
        <f t="shared" si="91"/>
        <v>1132.259</v>
      </c>
    </row>
    <row r="767" spans="1:8" ht="36">
      <c r="A767" s="6" t="s">
        <v>383</v>
      </c>
      <c r="B767" s="6" t="s">
        <v>425</v>
      </c>
      <c r="C767" s="7" t="s">
        <v>618</v>
      </c>
      <c r="D767" s="7"/>
      <c r="E767" s="5" t="s">
        <v>619</v>
      </c>
      <c r="F767" s="21">
        <f t="shared" si="91"/>
        <v>5381.9030000000002</v>
      </c>
      <c r="G767" s="21">
        <f t="shared" si="91"/>
        <v>1338.124</v>
      </c>
      <c r="H767" s="21">
        <f t="shared" si="91"/>
        <v>1132.259</v>
      </c>
    </row>
    <row r="768" spans="1:8" ht="36">
      <c r="A768" s="6" t="s">
        <v>383</v>
      </c>
      <c r="B768" s="6" t="s">
        <v>425</v>
      </c>
      <c r="C768" s="7" t="s">
        <v>88</v>
      </c>
      <c r="D768" s="7"/>
      <c r="E768" s="5" t="s">
        <v>89</v>
      </c>
      <c r="F768" s="21">
        <f>F769+F771</f>
        <v>5381.9030000000002</v>
      </c>
      <c r="G768" s="21">
        <f>G769+G771</f>
        <v>1338.124</v>
      </c>
      <c r="H768" s="21">
        <f>H769+H771</f>
        <v>1132.259</v>
      </c>
    </row>
    <row r="769" spans="1:8" ht="36">
      <c r="A769" s="6" t="s">
        <v>383</v>
      </c>
      <c r="B769" s="6" t="s">
        <v>425</v>
      </c>
      <c r="C769" s="7" t="s">
        <v>90</v>
      </c>
      <c r="D769" s="7"/>
      <c r="E769" s="5" t="s">
        <v>91</v>
      </c>
      <c r="F769" s="21">
        <f>F770</f>
        <v>4940.7629999999999</v>
      </c>
      <c r="G769" s="21">
        <f>G770</f>
        <v>1338.124</v>
      </c>
      <c r="H769" s="21">
        <f>H770</f>
        <v>1132.259</v>
      </c>
    </row>
    <row r="770" spans="1:8" ht="24">
      <c r="A770" s="6" t="s">
        <v>383</v>
      </c>
      <c r="B770" s="6" t="s">
        <v>425</v>
      </c>
      <c r="C770" s="7" t="s">
        <v>90</v>
      </c>
      <c r="D770" s="23" t="s">
        <v>77</v>
      </c>
      <c r="E770" s="24" t="s">
        <v>424</v>
      </c>
      <c r="F770" s="21">
        <v>4940.7629999999999</v>
      </c>
      <c r="G770" s="21">
        <v>1338.124</v>
      </c>
      <c r="H770" s="21">
        <v>1132.259</v>
      </c>
    </row>
    <row r="771" spans="1:8" ht="24">
      <c r="A771" s="6" t="s">
        <v>383</v>
      </c>
      <c r="B771" s="6" t="s">
        <v>425</v>
      </c>
      <c r="C771" s="7" t="s">
        <v>319</v>
      </c>
      <c r="D771" s="6"/>
      <c r="E771" s="5" t="s">
        <v>371</v>
      </c>
      <c r="F771" s="21">
        <f>F772</f>
        <v>441.14</v>
      </c>
      <c r="G771" s="21">
        <f>G772</f>
        <v>0</v>
      </c>
      <c r="H771" s="21">
        <f>H772</f>
        <v>0</v>
      </c>
    </row>
    <row r="772" spans="1:8" ht="24">
      <c r="A772" s="6" t="s">
        <v>383</v>
      </c>
      <c r="B772" s="6" t="s">
        <v>425</v>
      </c>
      <c r="C772" s="7" t="s">
        <v>319</v>
      </c>
      <c r="D772" s="23" t="s">
        <v>77</v>
      </c>
      <c r="E772" s="24" t="s">
        <v>424</v>
      </c>
      <c r="F772" s="21">
        <v>441.14</v>
      </c>
      <c r="G772" s="21">
        <v>0</v>
      </c>
      <c r="H772" s="21">
        <v>0</v>
      </c>
    </row>
    <row r="773" spans="1:8" ht="48">
      <c r="A773" s="18" t="s">
        <v>383</v>
      </c>
      <c r="B773" s="18" t="s">
        <v>425</v>
      </c>
      <c r="C773" s="15" t="s">
        <v>406</v>
      </c>
      <c r="D773" s="18"/>
      <c r="E773" s="19" t="s">
        <v>407</v>
      </c>
      <c r="F773" s="20">
        <f t="shared" ref="F773:H774" si="92">F774</f>
        <v>7483.2000000000007</v>
      </c>
      <c r="G773" s="20">
        <f t="shared" si="92"/>
        <v>12471.9</v>
      </c>
      <c r="H773" s="20">
        <f t="shared" si="92"/>
        <v>4988.8</v>
      </c>
    </row>
    <row r="774" spans="1:8" ht="36">
      <c r="A774" s="6" t="s">
        <v>383</v>
      </c>
      <c r="B774" s="6" t="s">
        <v>425</v>
      </c>
      <c r="C774" s="7" t="s">
        <v>433</v>
      </c>
      <c r="D774" s="7"/>
      <c r="E774" s="5" t="s">
        <v>434</v>
      </c>
      <c r="F774" s="21">
        <f t="shared" si="92"/>
        <v>7483.2000000000007</v>
      </c>
      <c r="G774" s="21">
        <f t="shared" si="92"/>
        <v>12471.9</v>
      </c>
      <c r="H774" s="21">
        <f t="shared" si="92"/>
        <v>4988.8</v>
      </c>
    </row>
    <row r="775" spans="1:8" ht="48">
      <c r="A775" s="6" t="s">
        <v>383</v>
      </c>
      <c r="B775" s="6" t="s">
        <v>425</v>
      </c>
      <c r="C775" s="7" t="s">
        <v>435</v>
      </c>
      <c r="D775" s="7"/>
      <c r="E775" s="5" t="s">
        <v>436</v>
      </c>
      <c r="F775" s="21">
        <f>F778+F776</f>
        <v>7483.2000000000007</v>
      </c>
      <c r="G775" s="21">
        <f>G778+G776</f>
        <v>12471.9</v>
      </c>
      <c r="H775" s="21">
        <f>H778+H776</f>
        <v>4988.8</v>
      </c>
    </row>
    <row r="776" spans="1:8" ht="71.45" customHeight="1">
      <c r="A776" s="6" t="s">
        <v>383</v>
      </c>
      <c r="B776" s="6" t="s">
        <v>425</v>
      </c>
      <c r="C776" s="34" t="s">
        <v>92</v>
      </c>
      <c r="D776" s="35"/>
      <c r="E776" s="31" t="s">
        <v>93</v>
      </c>
      <c r="F776" s="21">
        <f>F777</f>
        <v>4988.8</v>
      </c>
      <c r="G776" s="21">
        <f>G777</f>
        <v>9977.5</v>
      </c>
      <c r="H776" s="21">
        <f>H777</f>
        <v>4988.8</v>
      </c>
    </row>
    <row r="777" spans="1:8" ht="36">
      <c r="A777" s="6" t="s">
        <v>383</v>
      </c>
      <c r="B777" s="6" t="s">
        <v>425</v>
      </c>
      <c r="C777" s="34" t="s">
        <v>92</v>
      </c>
      <c r="D777" s="23">
        <v>400</v>
      </c>
      <c r="E777" s="5" t="s">
        <v>594</v>
      </c>
      <c r="F777" s="21">
        <v>4988.8</v>
      </c>
      <c r="G777" s="21">
        <v>9977.5</v>
      </c>
      <c r="H777" s="21">
        <v>4988.8</v>
      </c>
    </row>
    <row r="778" spans="1:8" ht="120">
      <c r="A778" s="6" t="s">
        <v>383</v>
      </c>
      <c r="B778" s="6" t="s">
        <v>425</v>
      </c>
      <c r="C778" s="34" t="s">
        <v>94</v>
      </c>
      <c r="D778" s="35"/>
      <c r="E778" s="31" t="s">
        <v>95</v>
      </c>
      <c r="F778" s="21">
        <f>F779</f>
        <v>2494.4</v>
      </c>
      <c r="G778" s="21">
        <f>G779</f>
        <v>2494.4</v>
      </c>
      <c r="H778" s="21">
        <f>H779</f>
        <v>0</v>
      </c>
    </row>
    <row r="779" spans="1:8" ht="36">
      <c r="A779" s="6" t="s">
        <v>383</v>
      </c>
      <c r="B779" s="6" t="s">
        <v>425</v>
      </c>
      <c r="C779" s="34" t="s">
        <v>94</v>
      </c>
      <c r="D779" s="23">
        <v>400</v>
      </c>
      <c r="E779" s="5" t="s">
        <v>594</v>
      </c>
      <c r="F779" s="21">
        <v>2494.4</v>
      </c>
      <c r="G779" s="33">
        <v>2494.4</v>
      </c>
      <c r="H779" s="33">
        <v>0</v>
      </c>
    </row>
    <row r="780" spans="1:8" ht="60">
      <c r="A780" s="6" t="s">
        <v>383</v>
      </c>
      <c r="B780" s="6" t="s">
        <v>425</v>
      </c>
      <c r="C780" s="38" t="s">
        <v>579</v>
      </c>
      <c r="D780" s="18"/>
      <c r="E780" s="19" t="s">
        <v>81</v>
      </c>
      <c r="F780" s="21">
        <f t="shared" ref="F780:H783" si="93">F781</f>
        <v>21092.612999999998</v>
      </c>
      <c r="G780" s="21">
        <f t="shared" si="93"/>
        <v>4244.9430000000002</v>
      </c>
      <c r="H780" s="21">
        <f t="shared" si="93"/>
        <v>4244.9430000000002</v>
      </c>
    </row>
    <row r="781" spans="1:8" ht="60">
      <c r="A781" s="6" t="s">
        <v>383</v>
      </c>
      <c r="B781" s="6" t="s">
        <v>425</v>
      </c>
      <c r="C781" s="34" t="s">
        <v>581</v>
      </c>
      <c r="D781" s="6"/>
      <c r="E781" s="5" t="s">
        <v>582</v>
      </c>
      <c r="F781" s="21">
        <f t="shared" si="93"/>
        <v>21092.612999999998</v>
      </c>
      <c r="G781" s="21">
        <f t="shared" si="93"/>
        <v>4244.9430000000002</v>
      </c>
      <c r="H781" s="21">
        <f t="shared" si="93"/>
        <v>4244.9430000000002</v>
      </c>
    </row>
    <row r="782" spans="1:8" ht="24">
      <c r="A782" s="6" t="s">
        <v>383</v>
      </c>
      <c r="B782" s="6" t="s">
        <v>425</v>
      </c>
      <c r="C782" s="69" t="s">
        <v>82</v>
      </c>
      <c r="D782" s="6"/>
      <c r="E782" s="5" t="s">
        <v>83</v>
      </c>
      <c r="F782" s="21">
        <f>F783+F785</f>
        <v>21092.612999999998</v>
      </c>
      <c r="G782" s="21">
        <f>G783+G785</f>
        <v>4244.9430000000002</v>
      </c>
      <c r="H782" s="21">
        <f>H783+H785</f>
        <v>4244.9430000000002</v>
      </c>
    </row>
    <row r="783" spans="1:8" ht="72">
      <c r="A783" s="6" t="s">
        <v>383</v>
      </c>
      <c r="B783" s="6" t="s">
        <v>425</v>
      </c>
      <c r="C783" s="34" t="s">
        <v>96</v>
      </c>
      <c r="D783" s="6"/>
      <c r="E783" s="5" t="s">
        <v>97</v>
      </c>
      <c r="F783" s="21">
        <f t="shared" si="93"/>
        <v>4244.9430000000002</v>
      </c>
      <c r="G783" s="21">
        <f t="shared" si="93"/>
        <v>4244.9430000000002</v>
      </c>
      <c r="H783" s="21">
        <f t="shared" si="93"/>
        <v>4244.9430000000002</v>
      </c>
    </row>
    <row r="784" spans="1:8" ht="24">
      <c r="A784" s="6" t="s">
        <v>383</v>
      </c>
      <c r="B784" s="6" t="s">
        <v>425</v>
      </c>
      <c r="C784" s="34" t="s">
        <v>96</v>
      </c>
      <c r="D784" s="23" t="s">
        <v>77</v>
      </c>
      <c r="E784" s="24" t="s">
        <v>424</v>
      </c>
      <c r="F784" s="21">
        <v>4244.9430000000002</v>
      </c>
      <c r="G784" s="21">
        <v>4244.9430000000002</v>
      </c>
      <c r="H784" s="21">
        <v>4244.9430000000002</v>
      </c>
    </row>
    <row r="785" spans="1:8" ht="48">
      <c r="A785" s="103" t="s">
        <v>383</v>
      </c>
      <c r="B785" s="103" t="s">
        <v>425</v>
      </c>
      <c r="C785" s="166" t="s">
        <v>823</v>
      </c>
      <c r="D785" s="103"/>
      <c r="E785" s="148" t="s">
        <v>824</v>
      </c>
      <c r="F785" s="167">
        <f>F786</f>
        <v>16847.669999999998</v>
      </c>
      <c r="G785" s="167">
        <f>G786</f>
        <v>0</v>
      </c>
      <c r="H785" s="167">
        <f>H786</f>
        <v>0</v>
      </c>
    </row>
    <row r="786" spans="1:8" ht="24">
      <c r="A786" s="103" t="s">
        <v>383</v>
      </c>
      <c r="B786" s="103" t="s">
        <v>425</v>
      </c>
      <c r="C786" s="166" t="s">
        <v>823</v>
      </c>
      <c r="D786" s="168" t="s">
        <v>77</v>
      </c>
      <c r="E786" s="169" t="s">
        <v>424</v>
      </c>
      <c r="F786" s="167">
        <v>16847.669999999998</v>
      </c>
      <c r="G786" s="167">
        <v>0</v>
      </c>
      <c r="H786" s="167">
        <v>0</v>
      </c>
    </row>
    <row r="787" spans="1:8" ht="24">
      <c r="A787" s="27">
        <v>10</v>
      </c>
      <c r="B787" s="14" t="s">
        <v>439</v>
      </c>
      <c r="C787" s="51"/>
      <c r="D787" s="27"/>
      <c r="E787" s="16" t="s">
        <v>98</v>
      </c>
      <c r="F787" s="17">
        <f>F788</f>
        <v>979.88</v>
      </c>
      <c r="G787" s="17">
        <f>G788</f>
        <v>979.88</v>
      </c>
      <c r="H787" s="17">
        <f>H788</f>
        <v>979.88</v>
      </c>
    </row>
    <row r="788" spans="1:8" ht="60">
      <c r="A788" s="18">
        <v>10</v>
      </c>
      <c r="B788" s="15" t="s">
        <v>439</v>
      </c>
      <c r="C788" s="15" t="s">
        <v>64</v>
      </c>
      <c r="D788" s="18"/>
      <c r="E788" s="19" t="s">
        <v>65</v>
      </c>
      <c r="F788" s="20">
        <f t="shared" ref="F788:H789" si="94">F789</f>
        <v>979.88</v>
      </c>
      <c r="G788" s="20">
        <f t="shared" si="94"/>
        <v>979.88</v>
      </c>
      <c r="H788" s="20">
        <f t="shared" si="94"/>
        <v>979.88</v>
      </c>
    </row>
    <row r="789" spans="1:8" ht="72">
      <c r="A789" s="6">
        <v>10</v>
      </c>
      <c r="B789" s="7" t="s">
        <v>439</v>
      </c>
      <c r="C789" s="7" t="s">
        <v>66</v>
      </c>
      <c r="D789" s="6"/>
      <c r="E789" s="5" t="s">
        <v>67</v>
      </c>
      <c r="F789" s="21">
        <f t="shared" si="94"/>
        <v>979.88</v>
      </c>
      <c r="G789" s="21">
        <f t="shared" si="94"/>
        <v>979.88</v>
      </c>
      <c r="H789" s="21">
        <f t="shared" si="94"/>
        <v>979.88</v>
      </c>
    </row>
    <row r="790" spans="1:8" ht="48">
      <c r="A790" s="6">
        <v>10</v>
      </c>
      <c r="B790" s="7" t="s">
        <v>439</v>
      </c>
      <c r="C790" s="7" t="s">
        <v>99</v>
      </c>
      <c r="D790" s="6"/>
      <c r="E790" s="5" t="s">
        <v>100</v>
      </c>
      <c r="F790" s="21">
        <f>F791+F793+F795</f>
        <v>979.88</v>
      </c>
      <c r="G790" s="21">
        <f>G791+G793+G795</f>
        <v>979.88</v>
      </c>
      <c r="H790" s="21">
        <f>H791+H793+H795</f>
        <v>979.88</v>
      </c>
    </row>
    <row r="791" spans="1:8" ht="48">
      <c r="A791" s="6">
        <v>10</v>
      </c>
      <c r="B791" s="7" t="s">
        <v>439</v>
      </c>
      <c r="C791" s="7" t="s">
        <v>101</v>
      </c>
      <c r="D791" s="6"/>
      <c r="E791" s="5" t="s">
        <v>102</v>
      </c>
      <c r="F791" s="21">
        <f>F792</f>
        <v>229.88</v>
      </c>
      <c r="G791" s="21">
        <f>G792</f>
        <v>229.88</v>
      </c>
      <c r="H791" s="21">
        <f>H792</f>
        <v>229.88</v>
      </c>
    </row>
    <row r="792" spans="1:8" ht="24">
      <c r="A792" s="6">
        <v>10</v>
      </c>
      <c r="B792" s="7" t="s">
        <v>439</v>
      </c>
      <c r="C792" s="7" t="s">
        <v>101</v>
      </c>
      <c r="D792" s="23" t="s">
        <v>77</v>
      </c>
      <c r="E792" s="24" t="s">
        <v>424</v>
      </c>
      <c r="F792" s="21">
        <v>229.88</v>
      </c>
      <c r="G792" s="21">
        <v>229.88</v>
      </c>
      <c r="H792" s="21">
        <v>229.88</v>
      </c>
    </row>
    <row r="793" spans="1:8" ht="60">
      <c r="A793" s="6">
        <v>10</v>
      </c>
      <c r="B793" s="7" t="s">
        <v>439</v>
      </c>
      <c r="C793" s="7" t="s">
        <v>103</v>
      </c>
      <c r="D793" s="6"/>
      <c r="E793" s="5" t="s">
        <v>104</v>
      </c>
      <c r="F793" s="21">
        <f>F794</f>
        <v>500</v>
      </c>
      <c r="G793" s="21">
        <f>G794</f>
        <v>500</v>
      </c>
      <c r="H793" s="21">
        <f>H794</f>
        <v>500</v>
      </c>
    </row>
    <row r="794" spans="1:8" ht="48">
      <c r="A794" s="6">
        <v>10</v>
      </c>
      <c r="B794" s="7" t="s">
        <v>439</v>
      </c>
      <c r="C794" s="7" t="s">
        <v>103</v>
      </c>
      <c r="D794" s="37" t="s">
        <v>461</v>
      </c>
      <c r="E794" s="24" t="s">
        <v>462</v>
      </c>
      <c r="F794" s="21">
        <v>500</v>
      </c>
      <c r="G794" s="21">
        <v>500</v>
      </c>
      <c r="H794" s="21">
        <v>500</v>
      </c>
    </row>
    <row r="795" spans="1:8" ht="60.6" customHeight="1">
      <c r="A795" s="6">
        <v>10</v>
      </c>
      <c r="B795" s="7" t="s">
        <v>439</v>
      </c>
      <c r="C795" s="7" t="s">
        <v>105</v>
      </c>
      <c r="D795" s="6"/>
      <c r="E795" s="5" t="s">
        <v>106</v>
      </c>
      <c r="F795" s="21">
        <f>F796</f>
        <v>250</v>
      </c>
      <c r="G795" s="21">
        <f>G796</f>
        <v>250</v>
      </c>
      <c r="H795" s="21">
        <f>H796</f>
        <v>250</v>
      </c>
    </row>
    <row r="796" spans="1:8" ht="48">
      <c r="A796" s="6">
        <v>10</v>
      </c>
      <c r="B796" s="7" t="s">
        <v>439</v>
      </c>
      <c r="C796" s="7" t="s">
        <v>105</v>
      </c>
      <c r="D796" s="37" t="s">
        <v>461</v>
      </c>
      <c r="E796" s="24" t="s">
        <v>462</v>
      </c>
      <c r="F796" s="21">
        <v>250</v>
      </c>
      <c r="G796" s="21">
        <v>250</v>
      </c>
      <c r="H796" s="21">
        <v>250</v>
      </c>
    </row>
    <row r="797" spans="1:8">
      <c r="A797" s="10" t="s">
        <v>384</v>
      </c>
      <c r="B797" s="10" t="s">
        <v>402</v>
      </c>
      <c r="C797" s="44"/>
      <c r="D797" s="10"/>
      <c r="E797" s="11" t="s">
        <v>107</v>
      </c>
      <c r="F797" s="12">
        <f>F798+F804+F836</f>
        <v>57082.270999999993</v>
      </c>
      <c r="G797" s="12">
        <f>G798+G804+G836</f>
        <v>51700.515999999996</v>
      </c>
      <c r="H797" s="12">
        <f>H798+H804+H836</f>
        <v>52200.515999999996</v>
      </c>
    </row>
    <row r="798" spans="1:8">
      <c r="A798" s="27">
        <v>11</v>
      </c>
      <c r="B798" s="14" t="s">
        <v>401</v>
      </c>
      <c r="C798" s="14"/>
      <c r="D798" s="27"/>
      <c r="E798" s="16" t="s">
        <v>108</v>
      </c>
      <c r="F798" s="17">
        <f t="shared" ref="F798:H802" si="95">F799</f>
        <v>1557.45</v>
      </c>
      <c r="G798" s="17">
        <f t="shared" si="95"/>
        <v>1557.45</v>
      </c>
      <c r="H798" s="17">
        <f t="shared" si="95"/>
        <v>1557.45</v>
      </c>
    </row>
    <row r="799" spans="1:8" ht="48">
      <c r="A799" s="7">
        <v>11</v>
      </c>
      <c r="B799" s="7" t="s">
        <v>401</v>
      </c>
      <c r="C799" s="15" t="s">
        <v>109</v>
      </c>
      <c r="D799" s="18"/>
      <c r="E799" s="19" t="s">
        <v>110</v>
      </c>
      <c r="F799" s="20">
        <f t="shared" si="95"/>
        <v>1557.45</v>
      </c>
      <c r="G799" s="20">
        <f t="shared" si="95"/>
        <v>1557.45</v>
      </c>
      <c r="H799" s="20">
        <f t="shared" si="95"/>
        <v>1557.45</v>
      </c>
    </row>
    <row r="800" spans="1:8" ht="48">
      <c r="A800" s="7">
        <v>11</v>
      </c>
      <c r="B800" s="7" t="s">
        <v>401</v>
      </c>
      <c r="C800" s="7" t="s">
        <v>111</v>
      </c>
      <c r="D800" s="6"/>
      <c r="E800" s="5" t="s">
        <v>112</v>
      </c>
      <c r="F800" s="21">
        <f t="shared" si="95"/>
        <v>1557.45</v>
      </c>
      <c r="G800" s="21">
        <f t="shared" si="95"/>
        <v>1557.45</v>
      </c>
      <c r="H800" s="21">
        <f t="shared" si="95"/>
        <v>1557.45</v>
      </c>
    </row>
    <row r="801" spans="1:8" ht="60">
      <c r="A801" s="7">
        <v>11</v>
      </c>
      <c r="B801" s="7" t="s">
        <v>401</v>
      </c>
      <c r="C801" s="7" t="s">
        <v>113</v>
      </c>
      <c r="D801" s="6"/>
      <c r="E801" s="5" t="s">
        <v>114</v>
      </c>
      <c r="F801" s="21">
        <f t="shared" si="95"/>
        <v>1557.45</v>
      </c>
      <c r="G801" s="21">
        <f t="shared" si="95"/>
        <v>1557.45</v>
      </c>
      <c r="H801" s="21">
        <f t="shared" si="95"/>
        <v>1557.45</v>
      </c>
    </row>
    <row r="802" spans="1:8" ht="60">
      <c r="A802" s="7">
        <v>11</v>
      </c>
      <c r="B802" s="7" t="s">
        <v>401</v>
      </c>
      <c r="C802" s="7" t="s">
        <v>115</v>
      </c>
      <c r="D802" s="6"/>
      <c r="E802" s="5" t="s">
        <v>116</v>
      </c>
      <c r="F802" s="21">
        <f t="shared" si="95"/>
        <v>1557.45</v>
      </c>
      <c r="G802" s="21">
        <f t="shared" si="95"/>
        <v>1557.45</v>
      </c>
      <c r="H802" s="21">
        <f t="shared" si="95"/>
        <v>1557.45</v>
      </c>
    </row>
    <row r="803" spans="1:8" ht="48">
      <c r="A803" s="7">
        <v>11</v>
      </c>
      <c r="B803" s="7" t="s">
        <v>401</v>
      </c>
      <c r="C803" s="7" t="s">
        <v>115</v>
      </c>
      <c r="D803" s="37" t="s">
        <v>461</v>
      </c>
      <c r="E803" s="24" t="s">
        <v>462</v>
      </c>
      <c r="F803" s="21">
        <v>1557.45</v>
      </c>
      <c r="G803" s="21">
        <v>1557.45</v>
      </c>
      <c r="H803" s="21">
        <v>1557.45</v>
      </c>
    </row>
    <row r="804" spans="1:8">
      <c r="A804" s="27" t="s">
        <v>384</v>
      </c>
      <c r="B804" s="27" t="s">
        <v>404</v>
      </c>
      <c r="C804" s="14"/>
      <c r="D804" s="27"/>
      <c r="E804" s="16" t="s">
        <v>117</v>
      </c>
      <c r="F804" s="17">
        <f>F812+F832+F805</f>
        <v>37986.682000000001</v>
      </c>
      <c r="G804" s="17">
        <f>G812+G832+G805</f>
        <v>33036.415000000001</v>
      </c>
      <c r="H804" s="17">
        <f>H812+H832+H805</f>
        <v>33536.415000000001</v>
      </c>
    </row>
    <row r="805" spans="1:8" ht="48">
      <c r="A805" s="7" t="s">
        <v>384</v>
      </c>
      <c r="B805" s="7" t="s">
        <v>404</v>
      </c>
      <c r="C805" s="15" t="s">
        <v>667</v>
      </c>
      <c r="D805" s="18"/>
      <c r="E805" s="19" t="s">
        <v>668</v>
      </c>
      <c r="F805" s="20">
        <f t="shared" ref="F805:H806" si="96">F806</f>
        <v>580.9</v>
      </c>
      <c r="G805" s="20">
        <f t="shared" si="96"/>
        <v>0</v>
      </c>
      <c r="H805" s="20">
        <f t="shared" si="96"/>
        <v>0</v>
      </c>
    </row>
    <row r="806" spans="1:8" ht="24">
      <c r="A806" s="7" t="s">
        <v>384</v>
      </c>
      <c r="B806" s="7" t="s">
        <v>404</v>
      </c>
      <c r="C806" s="7" t="s">
        <v>3</v>
      </c>
      <c r="D806" s="6"/>
      <c r="E806" s="5" t="s">
        <v>4</v>
      </c>
      <c r="F806" s="20">
        <f t="shared" si="96"/>
        <v>580.9</v>
      </c>
      <c r="G806" s="20">
        <f t="shared" si="96"/>
        <v>0</v>
      </c>
      <c r="H806" s="20">
        <f t="shared" si="96"/>
        <v>0</v>
      </c>
    </row>
    <row r="807" spans="1:8" ht="58.15" customHeight="1">
      <c r="A807" s="7" t="s">
        <v>384</v>
      </c>
      <c r="B807" s="7" t="s">
        <v>404</v>
      </c>
      <c r="C807" s="179" t="s">
        <v>883</v>
      </c>
      <c r="D807" s="6"/>
      <c r="E807" s="148" t="s">
        <v>884</v>
      </c>
      <c r="F807" s="20">
        <f>F808+F810</f>
        <v>580.9</v>
      </c>
      <c r="G807" s="20">
        <f>G808+G810</f>
        <v>0</v>
      </c>
      <c r="H807" s="20">
        <f>H808+H810</f>
        <v>0</v>
      </c>
    </row>
    <row r="808" spans="1:8" ht="72">
      <c r="A808" s="7" t="s">
        <v>384</v>
      </c>
      <c r="B808" s="7" t="s">
        <v>404</v>
      </c>
      <c r="C808" s="180" t="s">
        <v>885</v>
      </c>
      <c r="D808" s="27"/>
      <c r="E808" s="5" t="s">
        <v>830</v>
      </c>
      <c r="F808" s="21">
        <f>F809</f>
        <v>464.7</v>
      </c>
      <c r="G808" s="21">
        <f>G809</f>
        <v>0</v>
      </c>
      <c r="H808" s="21">
        <f>H809</f>
        <v>0</v>
      </c>
    </row>
    <row r="809" spans="1:8" ht="48">
      <c r="A809" s="7" t="s">
        <v>384</v>
      </c>
      <c r="B809" s="7" t="s">
        <v>404</v>
      </c>
      <c r="C809" s="180" t="s">
        <v>885</v>
      </c>
      <c r="D809" s="37" t="s">
        <v>461</v>
      </c>
      <c r="E809" s="24" t="s">
        <v>462</v>
      </c>
      <c r="F809" s="21">
        <v>464.7</v>
      </c>
      <c r="G809" s="21">
        <v>0</v>
      </c>
      <c r="H809" s="21">
        <v>0</v>
      </c>
    </row>
    <row r="810" spans="1:8" ht="84">
      <c r="A810" s="7" t="s">
        <v>384</v>
      </c>
      <c r="B810" s="7" t="s">
        <v>404</v>
      </c>
      <c r="C810" s="181" t="s">
        <v>886</v>
      </c>
      <c r="D810" s="27"/>
      <c r="E810" s="5" t="s">
        <v>831</v>
      </c>
      <c r="F810" s="21">
        <f>F811</f>
        <v>116.2</v>
      </c>
      <c r="G810" s="21">
        <f>G811</f>
        <v>0</v>
      </c>
      <c r="H810" s="21">
        <f>H811</f>
        <v>0</v>
      </c>
    </row>
    <row r="811" spans="1:8" ht="48">
      <c r="A811" s="7" t="s">
        <v>384</v>
      </c>
      <c r="B811" s="7" t="s">
        <v>404</v>
      </c>
      <c r="C811" s="181" t="s">
        <v>886</v>
      </c>
      <c r="D811" s="37" t="s">
        <v>461</v>
      </c>
      <c r="E811" s="24" t="s">
        <v>462</v>
      </c>
      <c r="F811" s="21">
        <v>116.2</v>
      </c>
      <c r="G811" s="21">
        <v>0</v>
      </c>
      <c r="H811" s="21">
        <v>0</v>
      </c>
    </row>
    <row r="812" spans="1:8" ht="36.6" customHeight="1">
      <c r="A812" s="18" t="s">
        <v>384</v>
      </c>
      <c r="B812" s="18" t="s">
        <v>404</v>
      </c>
      <c r="C812" s="15" t="s">
        <v>109</v>
      </c>
      <c r="D812" s="18"/>
      <c r="E812" s="19" t="s">
        <v>110</v>
      </c>
      <c r="F812" s="20">
        <f>F813+F826</f>
        <v>37255.781999999999</v>
      </c>
      <c r="G812" s="20">
        <f t="shared" ref="G812:H812" si="97">G813+G826</f>
        <v>33036.415000000001</v>
      </c>
      <c r="H812" s="20">
        <f t="shared" si="97"/>
        <v>33536.415000000001</v>
      </c>
    </row>
    <row r="813" spans="1:8" ht="36">
      <c r="A813" s="6" t="s">
        <v>384</v>
      </c>
      <c r="B813" s="6" t="s">
        <v>404</v>
      </c>
      <c r="C813" s="7" t="s">
        <v>118</v>
      </c>
      <c r="D813" s="6"/>
      <c r="E813" s="5" t="s">
        <v>119</v>
      </c>
      <c r="F813" s="21">
        <f>F814</f>
        <v>34515.781999999999</v>
      </c>
      <c r="G813" s="21">
        <f t="shared" ref="G813:H813" si="98">G814</f>
        <v>29296.415000000001</v>
      </c>
      <c r="H813" s="21">
        <f t="shared" si="98"/>
        <v>29296.415000000001</v>
      </c>
    </row>
    <row r="814" spans="1:8" ht="108">
      <c r="A814" s="6" t="s">
        <v>384</v>
      </c>
      <c r="B814" s="6" t="s">
        <v>404</v>
      </c>
      <c r="C814" s="7" t="s">
        <v>120</v>
      </c>
      <c r="D814" s="6"/>
      <c r="E814" s="5" t="s">
        <v>121</v>
      </c>
      <c r="F814" s="21">
        <f>F815+F817+F819+F821+F824</f>
        <v>34515.781999999999</v>
      </c>
      <c r="G814" s="21">
        <f>G815+G817+G819+G821+G824</f>
        <v>29296.415000000001</v>
      </c>
      <c r="H814" s="21">
        <f>H815+H817+H819+H821+H824</f>
        <v>29296.415000000001</v>
      </c>
    </row>
    <row r="815" spans="1:8" ht="117.6" customHeight="1">
      <c r="A815" s="6" t="s">
        <v>384</v>
      </c>
      <c r="B815" s="6" t="s">
        <v>404</v>
      </c>
      <c r="C815" s="7" t="s">
        <v>122</v>
      </c>
      <c r="D815" s="6"/>
      <c r="E815" s="5" t="s">
        <v>123</v>
      </c>
      <c r="F815" s="21">
        <f>F816</f>
        <v>3061.76</v>
      </c>
      <c r="G815" s="21">
        <f>G816</f>
        <v>3500</v>
      </c>
      <c r="H815" s="21">
        <f>H816</f>
        <v>3500</v>
      </c>
    </row>
    <row r="816" spans="1:8" ht="36">
      <c r="A816" s="6" t="s">
        <v>384</v>
      </c>
      <c r="B816" s="6" t="s">
        <v>404</v>
      </c>
      <c r="C816" s="7" t="s">
        <v>122</v>
      </c>
      <c r="D816" s="23" t="s">
        <v>422</v>
      </c>
      <c r="E816" s="24" t="s">
        <v>423</v>
      </c>
      <c r="F816" s="21">
        <v>3061.76</v>
      </c>
      <c r="G816" s="21">
        <v>3500</v>
      </c>
      <c r="H816" s="21">
        <v>3500</v>
      </c>
    </row>
    <row r="817" spans="1:8" ht="36">
      <c r="A817" s="6" t="s">
        <v>384</v>
      </c>
      <c r="B817" s="6" t="s">
        <v>404</v>
      </c>
      <c r="C817" s="7" t="s">
        <v>124</v>
      </c>
      <c r="D817" s="6"/>
      <c r="E817" s="5" t="s">
        <v>125</v>
      </c>
      <c r="F817" s="21">
        <f>F818</f>
        <v>2200</v>
      </c>
      <c r="G817" s="21">
        <f>G818</f>
        <v>2700</v>
      </c>
      <c r="H817" s="21">
        <f>H818</f>
        <v>2700</v>
      </c>
    </row>
    <row r="818" spans="1:8" ht="96">
      <c r="A818" s="6" t="s">
        <v>384</v>
      </c>
      <c r="B818" s="6" t="s">
        <v>404</v>
      </c>
      <c r="C818" s="7" t="s">
        <v>124</v>
      </c>
      <c r="D818" s="23" t="s">
        <v>414</v>
      </c>
      <c r="E818" s="24" t="s">
        <v>415</v>
      </c>
      <c r="F818" s="21">
        <v>2200</v>
      </c>
      <c r="G818" s="21">
        <v>2700</v>
      </c>
      <c r="H818" s="21">
        <v>2700</v>
      </c>
    </row>
    <row r="819" spans="1:8" ht="48">
      <c r="A819" s="6" t="s">
        <v>384</v>
      </c>
      <c r="B819" s="6" t="s">
        <v>404</v>
      </c>
      <c r="C819" s="7" t="s">
        <v>126</v>
      </c>
      <c r="D819" s="6"/>
      <c r="E819" s="5" t="s">
        <v>127</v>
      </c>
      <c r="F819" s="21">
        <f>F820</f>
        <v>3210.6</v>
      </c>
      <c r="G819" s="21">
        <f>G820</f>
        <v>3210.6</v>
      </c>
      <c r="H819" s="21">
        <f>H820</f>
        <v>3210.6</v>
      </c>
    </row>
    <row r="820" spans="1:8" ht="36">
      <c r="A820" s="6" t="s">
        <v>384</v>
      </c>
      <c r="B820" s="6" t="s">
        <v>404</v>
      </c>
      <c r="C820" s="7" t="s">
        <v>126</v>
      </c>
      <c r="D820" s="23" t="s">
        <v>422</v>
      </c>
      <c r="E820" s="24" t="s">
        <v>423</v>
      </c>
      <c r="F820" s="21">
        <v>3210.6</v>
      </c>
      <c r="G820" s="21">
        <v>3210.6</v>
      </c>
      <c r="H820" s="21">
        <v>3210.6</v>
      </c>
    </row>
    <row r="821" spans="1:8" ht="24">
      <c r="A821" s="6" t="s">
        <v>384</v>
      </c>
      <c r="B821" s="6" t="s">
        <v>404</v>
      </c>
      <c r="C821" s="7" t="s">
        <v>322</v>
      </c>
      <c r="D821" s="6"/>
      <c r="E821" s="5" t="s">
        <v>323</v>
      </c>
      <c r="F821" s="21">
        <f>F822+F823</f>
        <v>21041.809000000001</v>
      </c>
      <c r="G821" s="21">
        <f>G822+G823</f>
        <v>19885.815000000002</v>
      </c>
      <c r="H821" s="21">
        <f>H822+H823</f>
        <v>19885.815000000002</v>
      </c>
    </row>
    <row r="822" spans="1:8" ht="96">
      <c r="A822" s="6" t="s">
        <v>384</v>
      </c>
      <c r="B822" s="6" t="s">
        <v>404</v>
      </c>
      <c r="C822" s="7" t="s">
        <v>322</v>
      </c>
      <c r="D822" s="23" t="s">
        <v>414</v>
      </c>
      <c r="E822" s="24" t="s">
        <v>415</v>
      </c>
      <c r="F822" s="21">
        <v>15026.225</v>
      </c>
      <c r="G822" s="21">
        <v>15026.225</v>
      </c>
      <c r="H822" s="21">
        <v>15026.225</v>
      </c>
    </row>
    <row r="823" spans="1:8" ht="36">
      <c r="A823" s="6" t="s">
        <v>384</v>
      </c>
      <c r="B823" s="6" t="s">
        <v>404</v>
      </c>
      <c r="C823" s="7" t="s">
        <v>322</v>
      </c>
      <c r="D823" s="23" t="s">
        <v>422</v>
      </c>
      <c r="E823" s="24" t="s">
        <v>423</v>
      </c>
      <c r="F823" s="21">
        <v>6015.5839999999998</v>
      </c>
      <c r="G823" s="21">
        <v>4859.59</v>
      </c>
      <c r="H823" s="21">
        <v>4859.59</v>
      </c>
    </row>
    <row r="824" spans="1:8" ht="60">
      <c r="A824" s="6" t="s">
        <v>384</v>
      </c>
      <c r="B824" s="6" t="s">
        <v>404</v>
      </c>
      <c r="C824" s="7" t="s">
        <v>834</v>
      </c>
      <c r="D824" s="23"/>
      <c r="E824" s="24" t="s">
        <v>833</v>
      </c>
      <c r="F824" s="21">
        <f>F825</f>
        <v>5001.6130000000003</v>
      </c>
      <c r="G824" s="21">
        <f>G825</f>
        <v>0</v>
      </c>
      <c r="H824" s="21">
        <f>H825</f>
        <v>0</v>
      </c>
    </row>
    <row r="825" spans="1:8" ht="36">
      <c r="A825" s="6" t="s">
        <v>384</v>
      </c>
      <c r="B825" s="6" t="s">
        <v>404</v>
      </c>
      <c r="C825" s="7" t="s">
        <v>834</v>
      </c>
      <c r="D825" s="23" t="s">
        <v>422</v>
      </c>
      <c r="E825" s="24" t="s">
        <v>423</v>
      </c>
      <c r="F825" s="21">
        <v>5001.6130000000003</v>
      </c>
      <c r="G825" s="21">
        <v>0</v>
      </c>
      <c r="H825" s="21">
        <v>0</v>
      </c>
    </row>
    <row r="826" spans="1:8" ht="48">
      <c r="A826" s="6" t="s">
        <v>384</v>
      </c>
      <c r="B826" s="6" t="s">
        <v>404</v>
      </c>
      <c r="C826" s="7" t="s">
        <v>111</v>
      </c>
      <c r="D826" s="6"/>
      <c r="E826" s="5" t="s">
        <v>112</v>
      </c>
      <c r="F826" s="21">
        <f t="shared" ref="F826:H828" si="99">F827</f>
        <v>2740</v>
      </c>
      <c r="G826" s="21">
        <f t="shared" si="99"/>
        <v>3740</v>
      </c>
      <c r="H826" s="21">
        <f t="shared" si="99"/>
        <v>4240</v>
      </c>
    </row>
    <row r="827" spans="1:8" ht="60">
      <c r="A827" s="6" t="s">
        <v>384</v>
      </c>
      <c r="B827" s="6" t="s">
        <v>404</v>
      </c>
      <c r="C827" s="7" t="s">
        <v>113</v>
      </c>
      <c r="D827" s="6"/>
      <c r="E827" s="5" t="s">
        <v>114</v>
      </c>
      <c r="F827" s="21">
        <f>F828+F830</f>
        <v>2740</v>
      </c>
      <c r="G827" s="21">
        <f>G828+G830</f>
        <v>3740</v>
      </c>
      <c r="H827" s="21">
        <f>H828+H830</f>
        <v>4240</v>
      </c>
    </row>
    <row r="828" spans="1:8" ht="60">
      <c r="A828" s="6" t="s">
        <v>384</v>
      </c>
      <c r="B828" s="6" t="s">
        <v>404</v>
      </c>
      <c r="C828" s="7" t="s">
        <v>286</v>
      </c>
      <c r="D828" s="6"/>
      <c r="E828" s="5" t="s">
        <v>287</v>
      </c>
      <c r="F828" s="21">
        <f t="shared" si="99"/>
        <v>2500</v>
      </c>
      <c r="G828" s="21">
        <f t="shared" si="99"/>
        <v>3500</v>
      </c>
      <c r="H828" s="21">
        <f t="shared" si="99"/>
        <v>4000</v>
      </c>
    </row>
    <row r="829" spans="1:8" ht="48">
      <c r="A829" s="6" t="s">
        <v>384</v>
      </c>
      <c r="B829" s="6" t="s">
        <v>404</v>
      </c>
      <c r="C829" s="7" t="s">
        <v>286</v>
      </c>
      <c r="D829" s="37" t="s">
        <v>461</v>
      </c>
      <c r="E829" s="24" t="s">
        <v>462</v>
      </c>
      <c r="F829" s="21">
        <v>2500</v>
      </c>
      <c r="G829" s="21">
        <v>3500</v>
      </c>
      <c r="H829" s="21">
        <v>4000</v>
      </c>
    </row>
    <row r="830" spans="1:8" ht="48">
      <c r="A830" s="6" t="s">
        <v>384</v>
      </c>
      <c r="B830" s="6" t="s">
        <v>404</v>
      </c>
      <c r="C830" s="7" t="s">
        <v>128</v>
      </c>
      <c r="D830" s="6"/>
      <c r="E830" s="5" t="s">
        <v>129</v>
      </c>
      <c r="F830" s="21">
        <f>F831</f>
        <v>240</v>
      </c>
      <c r="G830" s="21">
        <f>G831</f>
        <v>240</v>
      </c>
      <c r="H830" s="21">
        <f>H831</f>
        <v>240</v>
      </c>
    </row>
    <row r="831" spans="1:8" ht="36">
      <c r="A831" s="6" t="s">
        <v>384</v>
      </c>
      <c r="B831" s="6" t="s">
        <v>404</v>
      </c>
      <c r="C831" s="7" t="s">
        <v>128</v>
      </c>
      <c r="D831" s="23" t="s">
        <v>422</v>
      </c>
      <c r="E831" s="24" t="s">
        <v>423</v>
      </c>
      <c r="F831" s="21">
        <v>240</v>
      </c>
      <c r="G831" s="21">
        <v>240</v>
      </c>
      <c r="H831" s="21">
        <v>240</v>
      </c>
    </row>
    <row r="832" spans="1:8" ht="24">
      <c r="A832" s="6" t="s">
        <v>384</v>
      </c>
      <c r="B832" s="6" t="s">
        <v>404</v>
      </c>
      <c r="C832" s="7" t="s">
        <v>416</v>
      </c>
      <c r="D832" s="6"/>
      <c r="E832" s="5" t="s">
        <v>417</v>
      </c>
      <c r="F832" s="21">
        <f>F833</f>
        <v>150</v>
      </c>
      <c r="G832" s="21">
        <f t="shared" ref="G832:H834" si="100">G833</f>
        <v>0</v>
      </c>
      <c r="H832" s="21">
        <f t="shared" si="100"/>
        <v>0</v>
      </c>
    </row>
    <row r="833" spans="1:8" ht="72">
      <c r="A833" s="6" t="s">
        <v>384</v>
      </c>
      <c r="B833" s="6" t="s">
        <v>404</v>
      </c>
      <c r="C833" s="7" t="s">
        <v>325</v>
      </c>
      <c r="D833" s="25"/>
      <c r="E833" s="26" t="s">
        <v>327</v>
      </c>
      <c r="F833" s="21">
        <f>F834</f>
        <v>150</v>
      </c>
      <c r="G833" s="21">
        <f t="shared" si="100"/>
        <v>0</v>
      </c>
      <c r="H833" s="21">
        <f t="shared" si="100"/>
        <v>0</v>
      </c>
    </row>
    <row r="834" spans="1:8" ht="48">
      <c r="A834" s="6" t="s">
        <v>384</v>
      </c>
      <c r="B834" s="6" t="s">
        <v>404</v>
      </c>
      <c r="C834" s="7" t="s">
        <v>326</v>
      </c>
      <c r="D834" s="25"/>
      <c r="E834" s="26" t="s">
        <v>324</v>
      </c>
      <c r="F834" s="21">
        <f>F835</f>
        <v>150</v>
      </c>
      <c r="G834" s="21">
        <f t="shared" si="100"/>
        <v>0</v>
      </c>
      <c r="H834" s="21">
        <f t="shared" si="100"/>
        <v>0</v>
      </c>
    </row>
    <row r="835" spans="1:8" ht="36">
      <c r="A835" s="6" t="s">
        <v>384</v>
      </c>
      <c r="B835" s="6" t="s">
        <v>404</v>
      </c>
      <c r="C835" s="7" t="s">
        <v>326</v>
      </c>
      <c r="D835" s="23" t="s">
        <v>422</v>
      </c>
      <c r="E835" s="24" t="s">
        <v>423</v>
      </c>
      <c r="F835" s="21">
        <v>150</v>
      </c>
      <c r="G835" s="21">
        <v>0</v>
      </c>
      <c r="H835" s="21">
        <v>0</v>
      </c>
    </row>
    <row r="836" spans="1:8">
      <c r="A836" s="14">
        <v>11</v>
      </c>
      <c r="B836" s="14" t="s">
        <v>420</v>
      </c>
      <c r="C836" s="14"/>
      <c r="D836" s="27"/>
      <c r="E836" s="16" t="s">
        <v>130</v>
      </c>
      <c r="F836" s="17">
        <f>F837+F846</f>
        <v>17538.138999999999</v>
      </c>
      <c r="G836" s="17">
        <f>G837+G846</f>
        <v>17106.650999999998</v>
      </c>
      <c r="H836" s="17">
        <f>H837+H846</f>
        <v>17106.650999999998</v>
      </c>
    </row>
    <row r="837" spans="1:8" ht="48">
      <c r="A837" s="7" t="s">
        <v>384</v>
      </c>
      <c r="B837" s="7" t="s">
        <v>420</v>
      </c>
      <c r="C837" s="7" t="s">
        <v>667</v>
      </c>
      <c r="D837" s="6"/>
      <c r="E837" s="19" t="s">
        <v>668</v>
      </c>
      <c r="F837" s="20">
        <f t="shared" ref="F837:H840" si="101">F838</f>
        <v>11873.115</v>
      </c>
      <c r="G837" s="20">
        <f t="shared" si="101"/>
        <v>11747.308999999999</v>
      </c>
      <c r="H837" s="20">
        <f t="shared" si="101"/>
        <v>11747.308999999999</v>
      </c>
    </row>
    <row r="838" spans="1:8" ht="24">
      <c r="A838" s="7" t="s">
        <v>384</v>
      </c>
      <c r="B838" s="7" t="s">
        <v>420</v>
      </c>
      <c r="C838" s="7" t="s">
        <v>3</v>
      </c>
      <c r="D838" s="6"/>
      <c r="E838" s="5" t="s">
        <v>4</v>
      </c>
      <c r="F838" s="21">
        <f>F839</f>
        <v>11873.115</v>
      </c>
      <c r="G838" s="21">
        <f t="shared" si="101"/>
        <v>11747.308999999999</v>
      </c>
      <c r="H838" s="21">
        <f t="shared" si="101"/>
        <v>11747.308999999999</v>
      </c>
    </row>
    <row r="839" spans="1:8" ht="58.15" customHeight="1">
      <c r="A839" s="7" t="s">
        <v>384</v>
      </c>
      <c r="B839" s="7" t="s">
        <v>420</v>
      </c>
      <c r="C839" s="7" t="s">
        <v>5</v>
      </c>
      <c r="D839" s="6"/>
      <c r="E839" s="5" t="s">
        <v>6</v>
      </c>
      <c r="F839" s="21">
        <f>F840+F842+F844</f>
        <v>11873.115</v>
      </c>
      <c r="G839" s="21">
        <f>G840+G842+G844</f>
        <v>11747.308999999999</v>
      </c>
      <c r="H839" s="21">
        <f>H840+H842+H844</f>
        <v>11747.308999999999</v>
      </c>
    </row>
    <row r="840" spans="1:8" ht="60">
      <c r="A840" s="7">
        <v>11</v>
      </c>
      <c r="B840" s="7" t="s">
        <v>420</v>
      </c>
      <c r="C840" s="7" t="s">
        <v>288</v>
      </c>
      <c r="D840" s="6"/>
      <c r="E840" s="49" t="s">
        <v>289</v>
      </c>
      <c r="F840" s="21">
        <f t="shared" si="101"/>
        <v>9464.1509999999998</v>
      </c>
      <c r="G840" s="21">
        <f t="shared" si="101"/>
        <v>9338.3449999999993</v>
      </c>
      <c r="H840" s="21">
        <f t="shared" si="101"/>
        <v>9338.3449999999993</v>
      </c>
    </row>
    <row r="841" spans="1:8" ht="48">
      <c r="A841" s="7">
        <v>11</v>
      </c>
      <c r="B841" s="7" t="s">
        <v>420</v>
      </c>
      <c r="C841" s="7" t="s">
        <v>288</v>
      </c>
      <c r="D841" s="37" t="s">
        <v>461</v>
      </c>
      <c r="E841" s="24" t="s">
        <v>462</v>
      </c>
      <c r="F841" s="21">
        <v>9464.1509999999998</v>
      </c>
      <c r="G841" s="21">
        <v>9338.3449999999993</v>
      </c>
      <c r="H841" s="21">
        <v>9338.3449999999993</v>
      </c>
    </row>
    <row r="842" spans="1:8" ht="48">
      <c r="A842" s="7">
        <v>11</v>
      </c>
      <c r="B842" s="7" t="s">
        <v>420</v>
      </c>
      <c r="C842" s="7" t="s">
        <v>7</v>
      </c>
      <c r="D842" s="6"/>
      <c r="E842" s="5" t="s">
        <v>8</v>
      </c>
      <c r="F842" s="21">
        <f>F843</f>
        <v>2384.8739999999998</v>
      </c>
      <c r="G842" s="21">
        <f>G843</f>
        <v>2384.8739999999998</v>
      </c>
      <c r="H842" s="21">
        <f>H843</f>
        <v>2384.8739999999998</v>
      </c>
    </row>
    <row r="843" spans="1:8" ht="48">
      <c r="A843" s="7">
        <v>11</v>
      </c>
      <c r="B843" s="7" t="s">
        <v>420</v>
      </c>
      <c r="C843" s="7" t="s">
        <v>7</v>
      </c>
      <c r="D843" s="23" t="s">
        <v>461</v>
      </c>
      <c r="E843" s="24" t="s">
        <v>462</v>
      </c>
      <c r="F843" s="21">
        <v>2384.8739999999998</v>
      </c>
      <c r="G843" s="21">
        <v>2384.8739999999998</v>
      </c>
      <c r="H843" s="21">
        <v>2384.8739999999998</v>
      </c>
    </row>
    <row r="844" spans="1:8" ht="60">
      <c r="A844" s="7">
        <v>11</v>
      </c>
      <c r="B844" s="7" t="s">
        <v>420</v>
      </c>
      <c r="C844" s="7" t="s">
        <v>9</v>
      </c>
      <c r="D844" s="6"/>
      <c r="E844" s="5" t="s">
        <v>10</v>
      </c>
      <c r="F844" s="21">
        <f>F845</f>
        <v>24.09</v>
      </c>
      <c r="G844" s="21">
        <f>G845</f>
        <v>24.09</v>
      </c>
      <c r="H844" s="21">
        <f>H845</f>
        <v>24.09</v>
      </c>
    </row>
    <row r="845" spans="1:8" ht="48">
      <c r="A845" s="7">
        <v>11</v>
      </c>
      <c r="B845" s="7" t="s">
        <v>420</v>
      </c>
      <c r="C845" s="7" t="s">
        <v>9</v>
      </c>
      <c r="D845" s="23" t="s">
        <v>461</v>
      </c>
      <c r="E845" s="24" t="s">
        <v>462</v>
      </c>
      <c r="F845" s="21">
        <v>24.09</v>
      </c>
      <c r="G845" s="21">
        <v>24.09</v>
      </c>
      <c r="H845" s="21">
        <v>24.09</v>
      </c>
    </row>
    <row r="846" spans="1:8" ht="36.6" customHeight="1">
      <c r="A846" s="7">
        <v>11</v>
      </c>
      <c r="B846" s="7" t="s">
        <v>420</v>
      </c>
      <c r="C846" s="15" t="s">
        <v>109</v>
      </c>
      <c r="D846" s="18"/>
      <c r="E846" s="19" t="s">
        <v>110</v>
      </c>
      <c r="F846" s="20">
        <f>F847</f>
        <v>5665.0239999999994</v>
      </c>
      <c r="G846" s="20">
        <f>G847</f>
        <v>5359.3419999999996</v>
      </c>
      <c r="H846" s="20">
        <f>H847</f>
        <v>5359.3419999999996</v>
      </c>
    </row>
    <row r="847" spans="1:8" ht="48">
      <c r="A847" s="7">
        <v>11</v>
      </c>
      <c r="B847" s="7" t="s">
        <v>420</v>
      </c>
      <c r="C847" s="7" t="s">
        <v>111</v>
      </c>
      <c r="D847" s="6"/>
      <c r="E847" s="5" t="s">
        <v>112</v>
      </c>
      <c r="F847" s="21">
        <f>F851+F848</f>
        <v>5665.0239999999994</v>
      </c>
      <c r="G847" s="21">
        <f>G851+G848</f>
        <v>5359.3419999999996</v>
      </c>
      <c r="H847" s="21">
        <f>H851+H848</f>
        <v>5359.3419999999996</v>
      </c>
    </row>
    <row r="848" spans="1:8" ht="60">
      <c r="A848" s="7">
        <v>11</v>
      </c>
      <c r="B848" s="7" t="s">
        <v>420</v>
      </c>
      <c r="C848" s="7" t="s">
        <v>113</v>
      </c>
      <c r="D848" s="6"/>
      <c r="E848" s="5" t="s">
        <v>114</v>
      </c>
      <c r="F848" s="21">
        <f t="shared" ref="F848:H849" si="102">F849</f>
        <v>5449.3419999999996</v>
      </c>
      <c r="G848" s="21">
        <f t="shared" si="102"/>
        <v>5359.3419999999996</v>
      </c>
      <c r="H848" s="21">
        <f t="shared" si="102"/>
        <v>5359.3419999999996</v>
      </c>
    </row>
    <row r="849" spans="1:8" ht="60">
      <c r="A849" s="7">
        <v>11</v>
      </c>
      <c r="B849" s="7" t="s">
        <v>420</v>
      </c>
      <c r="C849" s="7" t="s">
        <v>115</v>
      </c>
      <c r="D849" s="6"/>
      <c r="E849" s="5" t="s">
        <v>116</v>
      </c>
      <c r="F849" s="21">
        <f t="shared" si="102"/>
        <v>5449.3419999999996</v>
      </c>
      <c r="G849" s="21">
        <f t="shared" si="102"/>
        <v>5359.3419999999996</v>
      </c>
      <c r="H849" s="21">
        <f t="shared" si="102"/>
        <v>5359.3419999999996</v>
      </c>
    </row>
    <row r="850" spans="1:8" ht="48">
      <c r="A850" s="7">
        <v>11</v>
      </c>
      <c r="B850" s="7" t="s">
        <v>420</v>
      </c>
      <c r="C850" s="7" t="s">
        <v>115</v>
      </c>
      <c r="D850" s="37" t="s">
        <v>461</v>
      </c>
      <c r="E850" s="24" t="s">
        <v>462</v>
      </c>
      <c r="F850" s="21">
        <v>5449.3419999999996</v>
      </c>
      <c r="G850" s="21">
        <v>5359.3419999999996</v>
      </c>
      <c r="H850" s="21">
        <v>5359.3419999999996</v>
      </c>
    </row>
    <row r="851" spans="1:8" ht="36">
      <c r="A851" s="7">
        <v>11</v>
      </c>
      <c r="B851" s="7" t="s">
        <v>420</v>
      </c>
      <c r="C851" s="7" t="s">
        <v>131</v>
      </c>
      <c r="D851" s="6"/>
      <c r="E851" s="5" t="s">
        <v>290</v>
      </c>
      <c r="F851" s="21">
        <f t="shared" ref="F851:H852" si="103">F852</f>
        <v>215.68199999999999</v>
      </c>
      <c r="G851" s="21">
        <f t="shared" si="103"/>
        <v>0</v>
      </c>
      <c r="H851" s="21">
        <f t="shared" si="103"/>
        <v>0</v>
      </c>
    </row>
    <row r="852" spans="1:8" ht="79.150000000000006" customHeight="1">
      <c r="A852" s="7">
        <v>11</v>
      </c>
      <c r="B852" s="7" t="s">
        <v>420</v>
      </c>
      <c r="C852" s="7" t="s">
        <v>133</v>
      </c>
      <c r="D852" s="6"/>
      <c r="E852" s="49" t="s">
        <v>134</v>
      </c>
      <c r="F852" s="21">
        <f t="shared" si="103"/>
        <v>215.68199999999999</v>
      </c>
      <c r="G852" s="21">
        <f t="shared" si="103"/>
        <v>0</v>
      </c>
      <c r="H852" s="21">
        <f t="shared" si="103"/>
        <v>0</v>
      </c>
    </row>
    <row r="853" spans="1:8" ht="48">
      <c r="A853" s="7">
        <v>11</v>
      </c>
      <c r="B853" s="7" t="s">
        <v>420</v>
      </c>
      <c r="C853" s="7" t="s">
        <v>133</v>
      </c>
      <c r="D853" s="23" t="s">
        <v>461</v>
      </c>
      <c r="E853" s="24" t="s">
        <v>462</v>
      </c>
      <c r="F853" s="21">
        <v>215.68199999999999</v>
      </c>
      <c r="G853" s="21">
        <v>0</v>
      </c>
      <c r="H853" s="21">
        <v>0</v>
      </c>
    </row>
    <row r="854" spans="1:8">
      <c r="A854" s="10" t="s">
        <v>385</v>
      </c>
      <c r="B854" s="10" t="s">
        <v>402</v>
      </c>
      <c r="C854" s="44"/>
      <c r="D854" s="10"/>
      <c r="E854" s="10" t="s">
        <v>135</v>
      </c>
      <c r="F854" s="12">
        <f t="shared" ref="F854:H857" si="104">F855</f>
        <v>4982.2699999999995</v>
      </c>
      <c r="G854" s="12">
        <f t="shared" si="104"/>
        <v>3914.0699999999997</v>
      </c>
      <c r="H854" s="12">
        <f t="shared" si="104"/>
        <v>3914.0699999999997</v>
      </c>
    </row>
    <row r="855" spans="1:8" ht="24">
      <c r="A855" s="16" t="s">
        <v>385</v>
      </c>
      <c r="B855" s="16" t="s">
        <v>425</v>
      </c>
      <c r="C855" s="72"/>
      <c r="D855" s="16"/>
      <c r="E855" s="16" t="s">
        <v>136</v>
      </c>
      <c r="F855" s="73">
        <f t="shared" si="104"/>
        <v>4982.2699999999995</v>
      </c>
      <c r="G855" s="73">
        <f t="shared" si="104"/>
        <v>3914.0699999999997</v>
      </c>
      <c r="H855" s="73">
        <f t="shared" si="104"/>
        <v>3914.0699999999997</v>
      </c>
    </row>
    <row r="856" spans="1:8" ht="60">
      <c r="A856" s="18" t="s">
        <v>385</v>
      </c>
      <c r="B856" s="18" t="s">
        <v>425</v>
      </c>
      <c r="C856" s="15" t="s">
        <v>64</v>
      </c>
      <c r="D856" s="18"/>
      <c r="E856" s="19" t="s">
        <v>65</v>
      </c>
      <c r="F856" s="20">
        <f t="shared" si="104"/>
        <v>4982.2699999999995</v>
      </c>
      <c r="G856" s="20">
        <f t="shared" si="104"/>
        <v>3914.0699999999997</v>
      </c>
      <c r="H856" s="20">
        <f t="shared" si="104"/>
        <v>3914.0699999999997</v>
      </c>
    </row>
    <row r="857" spans="1:8" ht="60" customHeight="1">
      <c r="A857" s="6" t="s">
        <v>385</v>
      </c>
      <c r="B857" s="6" t="s">
        <v>425</v>
      </c>
      <c r="C857" s="7" t="s">
        <v>66</v>
      </c>
      <c r="D857" s="6"/>
      <c r="E857" s="5" t="s">
        <v>67</v>
      </c>
      <c r="F857" s="21">
        <f t="shared" si="104"/>
        <v>4982.2699999999995</v>
      </c>
      <c r="G857" s="21">
        <f t="shared" si="104"/>
        <v>3914.0699999999997</v>
      </c>
      <c r="H857" s="21">
        <f t="shared" si="104"/>
        <v>3914.0699999999997</v>
      </c>
    </row>
    <row r="858" spans="1:8" ht="108">
      <c r="A858" s="6" t="s">
        <v>385</v>
      </c>
      <c r="B858" s="6" t="s">
        <v>425</v>
      </c>
      <c r="C858" s="7" t="s">
        <v>137</v>
      </c>
      <c r="D858" s="6"/>
      <c r="E858" s="5" t="s">
        <v>138</v>
      </c>
      <c r="F858" s="21">
        <f>F859+F861+F865+F863+F867</f>
        <v>4982.2699999999995</v>
      </c>
      <c r="G858" s="21">
        <f t="shared" ref="G858:H858" si="105">G859+G861+G865+G863+G867</f>
        <v>3914.0699999999997</v>
      </c>
      <c r="H858" s="21">
        <f t="shared" si="105"/>
        <v>3914.0699999999997</v>
      </c>
    </row>
    <row r="859" spans="1:8" ht="48">
      <c r="A859" s="6" t="s">
        <v>385</v>
      </c>
      <c r="B859" s="6" t="s">
        <v>425</v>
      </c>
      <c r="C859" s="7" t="s">
        <v>139</v>
      </c>
      <c r="D859" s="6"/>
      <c r="E859" s="74" t="s">
        <v>140</v>
      </c>
      <c r="F859" s="21">
        <f>F860</f>
        <v>2600.1799999999998</v>
      </c>
      <c r="G859" s="21">
        <f>G860</f>
        <v>2600.1799999999998</v>
      </c>
      <c r="H859" s="21">
        <f>H860</f>
        <v>2600.1799999999998</v>
      </c>
    </row>
    <row r="860" spans="1:8" ht="48">
      <c r="A860" s="6" t="s">
        <v>385</v>
      </c>
      <c r="B860" s="6" t="s">
        <v>425</v>
      </c>
      <c r="C860" s="7" t="s">
        <v>139</v>
      </c>
      <c r="D860" s="37" t="s">
        <v>461</v>
      </c>
      <c r="E860" s="24" t="s">
        <v>462</v>
      </c>
      <c r="F860" s="21">
        <v>2600.1799999999998</v>
      </c>
      <c r="G860" s="21">
        <v>2600.1799999999998</v>
      </c>
      <c r="H860" s="21">
        <v>2600.1799999999998</v>
      </c>
    </row>
    <row r="861" spans="1:8" ht="46.15" customHeight="1">
      <c r="A861" s="6" t="s">
        <v>385</v>
      </c>
      <c r="B861" s="6" t="s">
        <v>425</v>
      </c>
      <c r="C861" s="7" t="s">
        <v>141</v>
      </c>
      <c r="D861" s="6"/>
      <c r="E861" s="5" t="s">
        <v>142</v>
      </c>
      <c r="F861" s="21">
        <f>F862</f>
        <v>1340.29</v>
      </c>
      <c r="G861" s="21">
        <f>G862</f>
        <v>349.09</v>
      </c>
      <c r="H861" s="21">
        <f>H862</f>
        <v>349.09</v>
      </c>
    </row>
    <row r="862" spans="1:8" ht="36">
      <c r="A862" s="6" t="s">
        <v>385</v>
      </c>
      <c r="B862" s="6" t="s">
        <v>425</v>
      </c>
      <c r="C862" s="7" t="s">
        <v>141</v>
      </c>
      <c r="D862" s="23" t="s">
        <v>422</v>
      </c>
      <c r="E862" s="24" t="s">
        <v>423</v>
      </c>
      <c r="F862" s="21">
        <v>1340.29</v>
      </c>
      <c r="G862" s="21">
        <v>349.09</v>
      </c>
      <c r="H862" s="21">
        <v>349.09</v>
      </c>
    </row>
    <row r="863" spans="1:8" ht="38.450000000000003" customHeight="1">
      <c r="A863" s="6" t="s">
        <v>385</v>
      </c>
      <c r="B863" s="6" t="s">
        <v>425</v>
      </c>
      <c r="C863" s="7" t="s">
        <v>143</v>
      </c>
      <c r="D863" s="6"/>
      <c r="E863" s="5" t="s">
        <v>144</v>
      </c>
      <c r="F863" s="21">
        <f>F864</f>
        <v>964.8</v>
      </c>
      <c r="G863" s="21">
        <f>G864</f>
        <v>964.8</v>
      </c>
      <c r="H863" s="21">
        <f>H864</f>
        <v>964.8</v>
      </c>
    </row>
    <row r="864" spans="1:8" ht="48">
      <c r="A864" s="6" t="s">
        <v>385</v>
      </c>
      <c r="B864" s="6" t="s">
        <v>425</v>
      </c>
      <c r="C864" s="7" t="s">
        <v>143</v>
      </c>
      <c r="D864" s="23" t="s">
        <v>461</v>
      </c>
      <c r="E864" s="24" t="s">
        <v>462</v>
      </c>
      <c r="F864" s="21">
        <v>964.8</v>
      </c>
      <c r="G864" s="21">
        <v>964.8</v>
      </c>
      <c r="H864" s="21">
        <v>964.8</v>
      </c>
    </row>
    <row r="865" spans="1:8" ht="48">
      <c r="A865" s="6" t="s">
        <v>385</v>
      </c>
      <c r="B865" s="6" t="s">
        <v>425</v>
      </c>
      <c r="C865" s="7" t="s">
        <v>320</v>
      </c>
      <c r="D865" s="6"/>
      <c r="E865" s="5" t="s">
        <v>321</v>
      </c>
      <c r="F865" s="21">
        <f>F866</f>
        <v>12</v>
      </c>
      <c r="G865" s="21">
        <f>G866</f>
        <v>0</v>
      </c>
      <c r="H865" s="21">
        <f>H866</f>
        <v>0</v>
      </c>
    </row>
    <row r="866" spans="1:8" ht="48">
      <c r="A866" s="6" t="s">
        <v>385</v>
      </c>
      <c r="B866" s="6" t="s">
        <v>425</v>
      </c>
      <c r="C866" s="7" t="s">
        <v>320</v>
      </c>
      <c r="D866" s="23" t="s">
        <v>461</v>
      </c>
      <c r="E866" s="24" t="s">
        <v>462</v>
      </c>
      <c r="F866" s="21">
        <v>12</v>
      </c>
      <c r="G866" s="21">
        <v>0</v>
      </c>
      <c r="H866" s="21">
        <v>0</v>
      </c>
    </row>
    <row r="867" spans="1:8" ht="36">
      <c r="A867" s="6" t="s">
        <v>385</v>
      </c>
      <c r="B867" s="6" t="s">
        <v>425</v>
      </c>
      <c r="C867" s="7" t="s">
        <v>902</v>
      </c>
      <c r="D867" s="23"/>
      <c r="E867" s="24" t="s">
        <v>901</v>
      </c>
      <c r="F867" s="21">
        <f>F868</f>
        <v>65</v>
      </c>
      <c r="G867" s="21">
        <f t="shared" ref="G867:H867" si="106">G868</f>
        <v>0</v>
      </c>
      <c r="H867" s="21">
        <f t="shared" si="106"/>
        <v>0</v>
      </c>
    </row>
    <row r="868" spans="1:8" ht="48">
      <c r="A868" s="6" t="s">
        <v>385</v>
      </c>
      <c r="B868" s="6" t="s">
        <v>425</v>
      </c>
      <c r="C868" s="7" t="s">
        <v>902</v>
      </c>
      <c r="D868" s="23" t="s">
        <v>461</v>
      </c>
      <c r="E868" s="24" t="s">
        <v>462</v>
      </c>
      <c r="F868" s="21">
        <v>65</v>
      </c>
      <c r="G868" s="21">
        <v>0</v>
      </c>
      <c r="H868" s="21">
        <v>0</v>
      </c>
    </row>
    <row r="869" spans="1:8" ht="24">
      <c r="A869" s="10" t="s">
        <v>447</v>
      </c>
      <c r="B869" s="10" t="s">
        <v>402</v>
      </c>
      <c r="C869" s="44"/>
      <c r="D869" s="10"/>
      <c r="E869" s="11" t="s">
        <v>170</v>
      </c>
      <c r="F869" s="12">
        <f t="shared" ref="F869:H873" si="107">F870</f>
        <v>36.612000000000002</v>
      </c>
      <c r="G869" s="12">
        <f t="shared" si="107"/>
        <v>24.084</v>
      </c>
      <c r="H869" s="12">
        <f t="shared" si="107"/>
        <v>11.417</v>
      </c>
    </row>
    <row r="870" spans="1:8" ht="37.15" customHeight="1">
      <c r="A870" s="27" t="s">
        <v>447</v>
      </c>
      <c r="B870" s="27" t="s">
        <v>401</v>
      </c>
      <c r="C870" s="14"/>
      <c r="D870" s="27"/>
      <c r="E870" s="16" t="s">
        <v>171</v>
      </c>
      <c r="F870" s="17">
        <f t="shared" si="107"/>
        <v>36.612000000000002</v>
      </c>
      <c r="G870" s="17">
        <f t="shared" si="107"/>
        <v>24.084</v>
      </c>
      <c r="H870" s="17">
        <f t="shared" si="107"/>
        <v>11.417</v>
      </c>
    </row>
    <row r="871" spans="1:8" ht="24">
      <c r="A871" s="7" t="s">
        <v>447</v>
      </c>
      <c r="B871" s="7" t="s">
        <v>401</v>
      </c>
      <c r="C871" s="7" t="s">
        <v>416</v>
      </c>
      <c r="D871" s="7"/>
      <c r="E871" s="5" t="s">
        <v>417</v>
      </c>
      <c r="F871" s="21">
        <f>F872</f>
        <v>36.612000000000002</v>
      </c>
      <c r="G871" s="21">
        <f t="shared" si="107"/>
        <v>24.084</v>
      </c>
      <c r="H871" s="21">
        <f t="shared" si="107"/>
        <v>11.417</v>
      </c>
    </row>
    <row r="872" spans="1:8" ht="48">
      <c r="A872" s="6" t="s">
        <v>447</v>
      </c>
      <c r="B872" s="6" t="s">
        <v>401</v>
      </c>
      <c r="C872" s="7" t="s">
        <v>172</v>
      </c>
      <c r="D872" s="7"/>
      <c r="E872" s="5" t="s">
        <v>173</v>
      </c>
      <c r="F872" s="21">
        <f>F873</f>
        <v>36.612000000000002</v>
      </c>
      <c r="G872" s="21">
        <f t="shared" si="107"/>
        <v>24.084</v>
      </c>
      <c r="H872" s="21">
        <f t="shared" si="107"/>
        <v>11.417</v>
      </c>
    </row>
    <row r="873" spans="1:8" ht="36">
      <c r="A873" s="6" t="s">
        <v>447</v>
      </c>
      <c r="B873" s="6" t="s">
        <v>401</v>
      </c>
      <c r="C873" s="7" t="s">
        <v>174</v>
      </c>
      <c r="D873" s="6"/>
      <c r="E873" s="5" t="s">
        <v>175</v>
      </c>
      <c r="F873" s="21">
        <f>F874</f>
        <v>36.612000000000002</v>
      </c>
      <c r="G873" s="21">
        <f t="shared" si="107"/>
        <v>24.084</v>
      </c>
      <c r="H873" s="21">
        <f t="shared" si="107"/>
        <v>11.417</v>
      </c>
    </row>
    <row r="874" spans="1:8" ht="24.75" thickBot="1">
      <c r="A874" s="6" t="s">
        <v>447</v>
      </c>
      <c r="B874" s="6" t="s">
        <v>401</v>
      </c>
      <c r="C874" s="7" t="s">
        <v>174</v>
      </c>
      <c r="D874" s="6" t="s">
        <v>176</v>
      </c>
      <c r="E874" s="5" t="s">
        <v>177</v>
      </c>
      <c r="F874" s="21">
        <v>36.612000000000002</v>
      </c>
      <c r="G874" s="21">
        <v>24.084</v>
      </c>
      <c r="H874" s="196">
        <v>11.417</v>
      </c>
    </row>
    <row r="875" spans="1:8" ht="12.75" thickBot="1">
      <c r="A875" s="91"/>
      <c r="B875" s="92"/>
      <c r="C875" s="92"/>
      <c r="D875" s="92"/>
      <c r="E875" s="92" t="s">
        <v>295</v>
      </c>
      <c r="F875" s="93">
        <f>F869+F854+F797+F732+F636+F414+F245+F164+F141+F133+F16</f>
        <v>4181222.693</v>
      </c>
      <c r="G875" s="93">
        <f>G869+G854+G797+G732+G636+G414+G245+G164+G141+G133+G16</f>
        <v>3403180.639</v>
      </c>
      <c r="H875" s="93">
        <f>H869+H854+H797+H732+H636+H414+H245+H164+H141+H133+H16</f>
        <v>3430522.43</v>
      </c>
    </row>
    <row r="876" spans="1:8" ht="15.75">
      <c r="F876" s="80"/>
      <c r="G876" s="81"/>
      <c r="H876" s="195" t="s">
        <v>921</v>
      </c>
    </row>
    <row r="877" spans="1:8">
      <c r="F877" s="81"/>
      <c r="G877" s="81"/>
      <c r="H877" s="81"/>
    </row>
    <row r="878" spans="1:8">
      <c r="F878" s="94"/>
      <c r="G878" s="94"/>
      <c r="H878" s="94"/>
    </row>
    <row r="879" spans="1:8">
      <c r="F879" s="82"/>
      <c r="G879" s="82"/>
      <c r="H879" s="82"/>
    </row>
    <row r="880" spans="1:8">
      <c r="F880" s="81"/>
      <c r="G880" s="81"/>
      <c r="H880" s="81"/>
    </row>
    <row r="881" spans="1:8">
      <c r="A881" s="2"/>
      <c r="B881" s="2"/>
      <c r="C881" s="2"/>
      <c r="D881" s="2"/>
      <c r="E881" s="2"/>
      <c r="F881" s="95"/>
      <c r="G881" s="95"/>
      <c r="H881" s="95"/>
    </row>
  </sheetData>
  <autoFilter ref="A15:H883"/>
  <mergeCells count="17">
    <mergeCell ref="G13:H13"/>
    <mergeCell ref="A11:H11"/>
    <mergeCell ref="A12:A14"/>
    <mergeCell ref="B12:B14"/>
    <mergeCell ref="C12:C14"/>
    <mergeCell ref="D12:D14"/>
    <mergeCell ref="E12:E14"/>
    <mergeCell ref="F12:H12"/>
    <mergeCell ref="F13:F14"/>
    <mergeCell ref="E6:H6"/>
    <mergeCell ref="E7:H7"/>
    <mergeCell ref="E8:H8"/>
    <mergeCell ref="E9:H9"/>
    <mergeCell ref="E1:H1"/>
    <mergeCell ref="E2:H2"/>
    <mergeCell ref="E3:H3"/>
    <mergeCell ref="E4:H4"/>
  </mergeCells>
  <phoneticPr fontId="17" type="noConversion"/>
  <pageMargins left="0.39370078740157483" right="0.11811023622047245" top="0.27559055118110237" bottom="0.31496062992125984" header="0.31496062992125984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"/>
  <sheetViews>
    <sheetView workbookViewId="0">
      <selection activeCell="C4" sqref="C4:F4"/>
    </sheetView>
  </sheetViews>
  <sheetFormatPr defaultColWidth="9.140625" defaultRowHeight="15"/>
  <cols>
    <col min="1" max="1" width="4.42578125" style="84" customWidth="1"/>
    <col min="2" max="2" width="5.140625" style="84" customWidth="1"/>
    <col min="3" max="3" width="71.28515625" style="84" customWidth="1"/>
    <col min="4" max="4" width="13.42578125" style="84" customWidth="1"/>
    <col min="5" max="5" width="13.5703125" style="84" customWidth="1"/>
    <col min="6" max="6" width="12.140625" style="84" customWidth="1"/>
    <col min="7" max="7" width="12.7109375" style="86" bestFit="1" customWidth="1"/>
    <col min="8" max="8" width="14" style="86" customWidth="1"/>
    <col min="9" max="9" width="15.42578125" style="86" customWidth="1"/>
    <col min="10" max="10" width="12.5703125" style="86" customWidth="1"/>
    <col min="11" max="16384" width="9.140625" style="86"/>
  </cols>
  <sheetData>
    <row r="1" spans="1:9">
      <c r="C1" s="202" t="s">
        <v>917</v>
      </c>
      <c r="D1" s="200"/>
      <c r="E1" s="200"/>
      <c r="F1" s="200"/>
    </row>
    <row r="2" spans="1:9">
      <c r="C2" s="200" t="s">
        <v>386</v>
      </c>
      <c r="D2" s="200"/>
      <c r="E2" s="200"/>
      <c r="F2" s="200"/>
    </row>
    <row r="3" spans="1:9">
      <c r="C3" s="200" t="s">
        <v>387</v>
      </c>
      <c r="D3" s="200"/>
      <c r="E3" s="200"/>
      <c r="F3" s="200"/>
    </row>
    <row r="4" spans="1:9">
      <c r="C4" s="201" t="s">
        <v>923</v>
      </c>
      <c r="D4" s="201"/>
      <c r="E4" s="201"/>
      <c r="F4" s="201"/>
    </row>
    <row r="5" spans="1:9">
      <c r="C5" s="171"/>
      <c r="D5" s="171"/>
      <c r="E5" s="171"/>
      <c r="F5" s="171"/>
    </row>
    <row r="6" spans="1:9">
      <c r="E6" s="96"/>
      <c r="F6" s="97" t="s">
        <v>918</v>
      </c>
    </row>
    <row r="7" spans="1:9">
      <c r="C7" s="201" t="s">
        <v>386</v>
      </c>
      <c r="D7" s="201"/>
      <c r="E7" s="201"/>
      <c r="F7" s="201"/>
    </row>
    <row r="8" spans="1:9">
      <c r="C8" s="201" t="s">
        <v>387</v>
      </c>
      <c r="D8" s="201"/>
      <c r="E8" s="201"/>
      <c r="F8" s="201"/>
    </row>
    <row r="9" spans="1:9">
      <c r="C9" s="201" t="s">
        <v>670</v>
      </c>
      <c r="D9" s="201"/>
      <c r="E9" s="201"/>
      <c r="F9" s="201"/>
    </row>
    <row r="10" spans="1:9">
      <c r="C10" s="98"/>
      <c r="D10" s="99"/>
      <c r="E10" s="99"/>
      <c r="F10" s="99"/>
    </row>
    <row r="11" spans="1:9">
      <c r="A11" s="100"/>
      <c r="B11" s="100"/>
      <c r="D11" s="100"/>
      <c r="F11" s="97"/>
    </row>
    <row r="12" spans="1:9" ht="40.5" customHeight="1">
      <c r="A12" s="100"/>
      <c r="B12" s="221" t="s">
        <v>358</v>
      </c>
      <c r="C12" s="221"/>
      <c r="D12" s="221"/>
      <c r="E12" s="221"/>
    </row>
    <row r="13" spans="1:9">
      <c r="A13" s="222" t="s">
        <v>390</v>
      </c>
      <c r="B13" s="222" t="s">
        <v>391</v>
      </c>
      <c r="C13" s="227" t="s">
        <v>394</v>
      </c>
      <c r="D13" s="228" t="s">
        <v>395</v>
      </c>
      <c r="E13" s="229"/>
      <c r="F13" s="230"/>
    </row>
    <row r="14" spans="1:9" ht="15" customHeight="1">
      <c r="A14" s="223"/>
      <c r="B14" s="225"/>
      <c r="C14" s="225"/>
      <c r="D14" s="215" t="s">
        <v>397</v>
      </c>
      <c r="E14" s="212" t="s">
        <v>396</v>
      </c>
      <c r="F14" s="214"/>
    </row>
    <row r="15" spans="1:9">
      <c r="A15" s="224"/>
      <c r="B15" s="226"/>
      <c r="C15" s="226"/>
      <c r="D15" s="216"/>
      <c r="E15" s="5" t="s">
        <v>398</v>
      </c>
      <c r="F15" s="5" t="s">
        <v>338</v>
      </c>
      <c r="G15" s="89"/>
      <c r="H15" s="89"/>
      <c r="I15" s="89"/>
    </row>
    <row r="16" spans="1:9">
      <c r="A16" s="101" t="s">
        <v>303</v>
      </c>
      <c r="B16" s="101" t="s">
        <v>304</v>
      </c>
      <c r="C16" s="102">
        <v>3</v>
      </c>
      <c r="D16" s="103">
        <v>4</v>
      </c>
      <c r="E16" s="102">
        <v>5</v>
      </c>
      <c r="F16" s="102">
        <v>6</v>
      </c>
      <c r="G16" s="89"/>
      <c r="H16" s="89"/>
      <c r="I16" s="89"/>
    </row>
    <row r="17" spans="1:9">
      <c r="A17" s="104" t="s">
        <v>401</v>
      </c>
      <c r="B17" s="101" t="s">
        <v>402</v>
      </c>
      <c r="C17" s="105" t="s">
        <v>403</v>
      </c>
      <c r="D17" s="106">
        <f>SUM(D18:D24)</f>
        <v>288447.94099999999</v>
      </c>
      <c r="E17" s="106">
        <f>SUM(E18:E24)</f>
        <v>272939.53500000003</v>
      </c>
      <c r="F17" s="106">
        <f>SUM(F18:F24)</f>
        <v>267242.33500000002</v>
      </c>
      <c r="G17" s="89"/>
      <c r="H17" s="107"/>
      <c r="I17" s="89"/>
    </row>
    <row r="18" spans="1:9" ht="27" customHeight="1">
      <c r="A18" s="101" t="s">
        <v>401</v>
      </c>
      <c r="B18" s="101" t="s">
        <v>404</v>
      </c>
      <c r="C18" s="108" t="s">
        <v>405</v>
      </c>
      <c r="D18" s="109">
        <v>4617.7150000000001</v>
      </c>
      <c r="E18" s="109">
        <v>4134.2150000000001</v>
      </c>
      <c r="F18" s="109">
        <v>4134.2150000000001</v>
      </c>
      <c r="G18" s="89"/>
      <c r="H18" s="107"/>
      <c r="I18" s="89"/>
    </row>
    <row r="19" spans="1:9" ht="27" customHeight="1">
      <c r="A19" s="101" t="s">
        <v>401</v>
      </c>
      <c r="B19" s="101" t="s">
        <v>420</v>
      </c>
      <c r="C19" s="108" t="s">
        <v>305</v>
      </c>
      <c r="D19" s="110">
        <v>9933.0110000000004</v>
      </c>
      <c r="E19" s="110">
        <v>9933.0110000000004</v>
      </c>
      <c r="F19" s="110">
        <v>9933.0110000000004</v>
      </c>
      <c r="G19" s="89"/>
      <c r="H19" s="107"/>
      <c r="I19" s="89"/>
    </row>
    <row r="20" spans="1:9" ht="30.75" customHeight="1">
      <c r="A20" s="111" t="s">
        <v>401</v>
      </c>
      <c r="B20" s="111" t="s">
        <v>425</v>
      </c>
      <c r="C20" s="112" t="s">
        <v>426</v>
      </c>
      <c r="D20" s="110">
        <v>83190.41</v>
      </c>
      <c r="E20" s="110">
        <v>82862.559999999998</v>
      </c>
      <c r="F20" s="110">
        <v>82862.559999999998</v>
      </c>
      <c r="G20" s="89"/>
      <c r="H20" s="107"/>
      <c r="I20" s="89"/>
    </row>
    <row r="21" spans="1:9">
      <c r="A21" s="111" t="s">
        <v>401</v>
      </c>
      <c r="B21" s="111" t="s">
        <v>431</v>
      </c>
      <c r="C21" s="108" t="s">
        <v>432</v>
      </c>
      <c r="D21" s="113">
        <v>15.2</v>
      </c>
      <c r="E21" s="113">
        <v>138.1</v>
      </c>
      <c r="F21" s="113">
        <v>14.8</v>
      </c>
      <c r="G21" s="89"/>
      <c r="H21" s="107"/>
      <c r="I21" s="89"/>
    </row>
    <row r="22" spans="1:9" ht="27" customHeight="1">
      <c r="A22" s="111" t="s">
        <v>401</v>
      </c>
      <c r="B22" s="111" t="s">
        <v>439</v>
      </c>
      <c r="C22" s="108" t="s">
        <v>440</v>
      </c>
      <c r="D22" s="113">
        <v>23805.414000000001</v>
      </c>
      <c r="E22" s="113">
        <v>23693.864000000001</v>
      </c>
      <c r="F22" s="113">
        <v>23693.864000000001</v>
      </c>
      <c r="G22" s="89"/>
      <c r="H22" s="107"/>
      <c r="I22" s="89"/>
    </row>
    <row r="23" spans="1:9">
      <c r="A23" s="101" t="s">
        <v>401</v>
      </c>
      <c r="B23" s="101" t="s">
        <v>384</v>
      </c>
      <c r="C23" s="114" t="s">
        <v>441</v>
      </c>
      <c r="D23" s="113">
        <v>1980</v>
      </c>
      <c r="E23" s="113">
        <v>2000</v>
      </c>
      <c r="F23" s="113">
        <v>2000</v>
      </c>
      <c r="G23" s="89"/>
      <c r="H23" s="107"/>
      <c r="I23" s="89"/>
    </row>
    <row r="24" spans="1:9">
      <c r="A24" s="101" t="s">
        <v>401</v>
      </c>
      <c r="B24" s="101" t="s">
        <v>447</v>
      </c>
      <c r="C24" s="114" t="s">
        <v>448</v>
      </c>
      <c r="D24" s="113">
        <v>164906.19099999999</v>
      </c>
      <c r="E24" s="113">
        <v>150177.785</v>
      </c>
      <c r="F24" s="113">
        <v>144603.88500000001</v>
      </c>
      <c r="G24" s="89"/>
      <c r="H24" s="107"/>
      <c r="I24" s="89"/>
    </row>
    <row r="25" spans="1:9">
      <c r="A25" s="104" t="s">
        <v>404</v>
      </c>
      <c r="B25" s="104" t="s">
        <v>402</v>
      </c>
      <c r="C25" s="115" t="s">
        <v>480</v>
      </c>
      <c r="D25" s="116">
        <f>D26</f>
        <v>3716.9</v>
      </c>
      <c r="E25" s="116">
        <f>E26</f>
        <v>4052.4</v>
      </c>
      <c r="F25" s="116">
        <f>F26</f>
        <v>4192.8999999999996</v>
      </c>
      <c r="G25" s="89"/>
      <c r="H25" s="107"/>
      <c r="I25" s="89"/>
    </row>
    <row r="26" spans="1:9">
      <c r="A26" s="101" t="s">
        <v>404</v>
      </c>
      <c r="B26" s="101" t="s">
        <v>420</v>
      </c>
      <c r="C26" s="117" t="s">
        <v>481</v>
      </c>
      <c r="D26" s="113">
        <v>3716.9</v>
      </c>
      <c r="E26" s="113">
        <v>4052.4</v>
      </c>
      <c r="F26" s="113">
        <v>4192.8999999999996</v>
      </c>
      <c r="G26" s="89"/>
      <c r="H26" s="107"/>
      <c r="I26" s="89"/>
    </row>
    <row r="27" spans="1:9" ht="18" customHeight="1">
      <c r="A27" s="118" t="s">
        <v>420</v>
      </c>
      <c r="B27" s="118" t="s">
        <v>402</v>
      </c>
      <c r="C27" s="119" t="s">
        <v>484</v>
      </c>
      <c r="D27" s="120">
        <f>D29+D28</f>
        <v>21977.839</v>
      </c>
      <c r="E27" s="120">
        <f>E29+E28</f>
        <v>19489.167000000001</v>
      </c>
      <c r="F27" s="120">
        <f>F29+F28</f>
        <v>19489.167000000001</v>
      </c>
      <c r="G27" s="89"/>
      <c r="H27" s="107"/>
      <c r="I27" s="89"/>
    </row>
    <row r="28" spans="1:9">
      <c r="A28" s="101" t="s">
        <v>420</v>
      </c>
      <c r="B28" s="101" t="s">
        <v>425</v>
      </c>
      <c r="C28" s="108" t="s">
        <v>485</v>
      </c>
      <c r="D28" s="109">
        <v>3267.3</v>
      </c>
      <c r="E28" s="109">
        <v>3267.3</v>
      </c>
      <c r="F28" s="109">
        <v>3267.3</v>
      </c>
      <c r="G28" s="89"/>
      <c r="H28" s="107"/>
      <c r="I28" s="89"/>
    </row>
    <row r="29" spans="1:9" ht="27.75" customHeight="1">
      <c r="A29" s="101" t="s">
        <v>420</v>
      </c>
      <c r="B29" s="101" t="s">
        <v>383</v>
      </c>
      <c r="C29" s="108" t="s">
        <v>488</v>
      </c>
      <c r="D29" s="109">
        <v>18710.539000000001</v>
      </c>
      <c r="E29" s="109">
        <v>16221.867</v>
      </c>
      <c r="F29" s="109">
        <v>16221.867</v>
      </c>
      <c r="G29" s="89"/>
      <c r="H29" s="107"/>
      <c r="I29" s="89"/>
    </row>
    <row r="30" spans="1:9" s="84" customFormat="1">
      <c r="A30" s="104" t="s">
        <v>425</v>
      </c>
      <c r="B30" s="104" t="s">
        <v>402</v>
      </c>
      <c r="C30" s="105" t="s">
        <v>507</v>
      </c>
      <c r="D30" s="120">
        <f>SUM(D31:D33)</f>
        <v>378945.16499999998</v>
      </c>
      <c r="E30" s="120">
        <f>SUM(E31:E33)</f>
        <v>285009.636</v>
      </c>
      <c r="F30" s="120">
        <f>SUM(F31:F33)</f>
        <v>292581.01199999999</v>
      </c>
      <c r="G30" s="89"/>
      <c r="H30" s="107"/>
    </row>
    <row r="31" spans="1:9">
      <c r="A31" s="101" t="s">
        <v>425</v>
      </c>
      <c r="B31" s="101" t="s">
        <v>508</v>
      </c>
      <c r="C31" s="114" t="s">
        <v>509</v>
      </c>
      <c r="D31" s="113">
        <v>5779.9610000000002</v>
      </c>
      <c r="E31" s="113">
        <v>5822.5609999999997</v>
      </c>
      <c r="F31" s="109">
        <v>5755.2610000000004</v>
      </c>
      <c r="G31" s="89"/>
      <c r="H31" s="107"/>
      <c r="I31" s="89"/>
    </row>
    <row r="32" spans="1:9">
      <c r="A32" s="101" t="s">
        <v>425</v>
      </c>
      <c r="B32" s="101" t="s">
        <v>522</v>
      </c>
      <c r="C32" s="114" t="s">
        <v>523</v>
      </c>
      <c r="D32" s="113">
        <v>371194.54499999998</v>
      </c>
      <c r="E32" s="113">
        <v>276549.10600000003</v>
      </c>
      <c r="F32" s="113">
        <v>284187.78200000001</v>
      </c>
      <c r="G32" s="89"/>
      <c r="H32" s="107"/>
      <c r="I32" s="89"/>
    </row>
    <row r="33" spans="1:10">
      <c r="A33" s="101" t="s">
        <v>425</v>
      </c>
      <c r="B33" s="101" t="s">
        <v>385</v>
      </c>
      <c r="C33" s="114" t="s">
        <v>548</v>
      </c>
      <c r="D33" s="113">
        <v>1970.6590000000001</v>
      </c>
      <c r="E33" s="113">
        <v>2637.9690000000001</v>
      </c>
      <c r="F33" s="113">
        <v>2637.9690000000001</v>
      </c>
      <c r="G33" s="89"/>
      <c r="H33" s="107"/>
      <c r="I33" s="89"/>
    </row>
    <row r="34" spans="1:10">
      <c r="A34" s="104" t="s">
        <v>431</v>
      </c>
      <c r="B34" s="104" t="s">
        <v>402</v>
      </c>
      <c r="C34" s="121" t="s">
        <v>577</v>
      </c>
      <c r="D34" s="120">
        <f>D35+D36+D37+D38</f>
        <v>992194.25299999991</v>
      </c>
      <c r="E34" s="120">
        <f>E35+E36+E37+E38</f>
        <v>536027.87799999991</v>
      </c>
      <c r="F34" s="120">
        <f>F35+F36+F37+F38</f>
        <v>505223.61600000004</v>
      </c>
      <c r="G34" s="89"/>
      <c r="H34" s="107"/>
      <c r="I34" s="89"/>
    </row>
    <row r="35" spans="1:10">
      <c r="A35" s="101" t="s">
        <v>431</v>
      </c>
      <c r="B35" s="101" t="s">
        <v>401</v>
      </c>
      <c r="C35" s="108" t="s">
        <v>578</v>
      </c>
      <c r="D35" s="109">
        <v>21332.883000000002</v>
      </c>
      <c r="E35" s="109">
        <v>10202.916999999999</v>
      </c>
      <c r="F35" s="109">
        <v>10202.916999999999</v>
      </c>
      <c r="G35" s="89"/>
      <c r="H35" s="107"/>
      <c r="I35" s="89"/>
    </row>
    <row r="36" spans="1:10">
      <c r="A36" s="101" t="s">
        <v>431</v>
      </c>
      <c r="B36" s="101" t="s">
        <v>404</v>
      </c>
      <c r="C36" s="108" t="s">
        <v>589</v>
      </c>
      <c r="D36" s="113">
        <v>563043.51599999995</v>
      </c>
      <c r="E36" s="113">
        <v>205423.44399999999</v>
      </c>
      <c r="F36" s="113">
        <v>192601.41399999999</v>
      </c>
      <c r="G36" s="89"/>
      <c r="H36" s="107"/>
      <c r="I36" s="89"/>
    </row>
    <row r="37" spans="1:10">
      <c r="A37" s="101" t="s">
        <v>431</v>
      </c>
      <c r="B37" s="101" t="s">
        <v>420</v>
      </c>
      <c r="C37" s="108" t="s">
        <v>615</v>
      </c>
      <c r="D37" s="113">
        <v>377414.92</v>
      </c>
      <c r="E37" s="113">
        <v>290118.92599999998</v>
      </c>
      <c r="F37" s="113">
        <v>272136.69400000002</v>
      </c>
      <c r="G37" s="89"/>
      <c r="H37" s="107"/>
      <c r="I37" s="89"/>
    </row>
    <row r="38" spans="1:10">
      <c r="A38" s="101" t="s">
        <v>431</v>
      </c>
      <c r="B38" s="101" t="s">
        <v>431</v>
      </c>
      <c r="C38" s="122" t="s">
        <v>658</v>
      </c>
      <c r="D38" s="113">
        <v>30402.934000000001</v>
      </c>
      <c r="E38" s="113">
        <v>30282.591</v>
      </c>
      <c r="F38" s="113">
        <v>30282.591</v>
      </c>
      <c r="G38" s="89"/>
      <c r="H38" s="107"/>
      <c r="I38" s="89"/>
    </row>
    <row r="39" spans="1:10">
      <c r="A39" s="123" t="s">
        <v>664</v>
      </c>
      <c r="B39" s="123" t="s">
        <v>402</v>
      </c>
      <c r="C39" s="105" t="s">
        <v>665</v>
      </c>
      <c r="D39" s="120">
        <f>D40+D41+D44+D45+D43+D42</f>
        <v>2045756.2129999998</v>
      </c>
      <c r="E39" s="120">
        <f>E40+E41+E44+E45+E43+E42</f>
        <v>1881310.331</v>
      </c>
      <c r="F39" s="120">
        <f>F40+F41+F44+F45+F43+F42</f>
        <v>1932557.1530000002</v>
      </c>
      <c r="G39" s="124"/>
      <c r="H39" s="124"/>
      <c r="I39" s="124"/>
    </row>
    <row r="40" spans="1:10">
      <c r="A40" s="101" t="s">
        <v>664</v>
      </c>
      <c r="B40" s="101" t="s">
        <v>401</v>
      </c>
      <c r="C40" s="114" t="s">
        <v>179</v>
      </c>
      <c r="D40" s="113">
        <v>751199.69700000004</v>
      </c>
      <c r="E40" s="113">
        <v>707650.21900000004</v>
      </c>
      <c r="F40" s="113">
        <v>731375.41899999999</v>
      </c>
      <c r="G40" s="89"/>
      <c r="H40" s="107"/>
      <c r="I40" s="89"/>
    </row>
    <row r="41" spans="1:10">
      <c r="A41" s="101" t="s">
        <v>664</v>
      </c>
      <c r="B41" s="101" t="s">
        <v>404</v>
      </c>
      <c r="C41" s="114" t="s">
        <v>666</v>
      </c>
      <c r="D41" s="113">
        <v>1042930.3370000001</v>
      </c>
      <c r="E41" s="113">
        <v>922583.81799999997</v>
      </c>
      <c r="F41" s="109">
        <v>944097.34</v>
      </c>
      <c r="G41" s="89"/>
      <c r="H41" s="107"/>
      <c r="I41" s="89"/>
    </row>
    <row r="42" spans="1:10">
      <c r="A42" s="101" t="s">
        <v>664</v>
      </c>
      <c r="B42" s="101" t="s">
        <v>420</v>
      </c>
      <c r="C42" s="114" t="s">
        <v>242</v>
      </c>
      <c r="D42" s="113">
        <v>196194.46599999999</v>
      </c>
      <c r="E42" s="113">
        <v>197983.78599999999</v>
      </c>
      <c r="F42" s="109">
        <v>203983.78599999999</v>
      </c>
      <c r="G42" s="89"/>
      <c r="H42" s="107"/>
      <c r="I42" s="89"/>
    </row>
    <row r="43" spans="1:10" ht="18.75" customHeight="1">
      <c r="A43" s="101" t="s">
        <v>664</v>
      </c>
      <c r="B43" s="101" t="s">
        <v>431</v>
      </c>
      <c r="C43" s="108" t="s">
        <v>22</v>
      </c>
      <c r="D43" s="113">
        <v>781.04200000000003</v>
      </c>
      <c r="E43" s="113">
        <v>584.74199999999996</v>
      </c>
      <c r="F43" s="113">
        <v>584.74199999999996</v>
      </c>
      <c r="G43" s="89"/>
      <c r="H43" s="107"/>
      <c r="I43" s="124"/>
      <c r="J43" s="90"/>
    </row>
    <row r="44" spans="1:10">
      <c r="A44" s="101" t="s">
        <v>664</v>
      </c>
      <c r="B44" s="101" t="s">
        <v>664</v>
      </c>
      <c r="C44" s="114" t="s">
        <v>260</v>
      </c>
      <c r="D44" s="113">
        <v>13928.866</v>
      </c>
      <c r="E44" s="113">
        <v>12906.511</v>
      </c>
      <c r="F44" s="113">
        <v>12906.511</v>
      </c>
      <c r="G44" s="89"/>
      <c r="H44" s="107"/>
      <c r="I44" s="89"/>
    </row>
    <row r="45" spans="1:10">
      <c r="A45" s="101" t="s">
        <v>664</v>
      </c>
      <c r="B45" s="101" t="s">
        <v>522</v>
      </c>
      <c r="C45" s="114" t="s">
        <v>30</v>
      </c>
      <c r="D45" s="113">
        <v>40721.805</v>
      </c>
      <c r="E45" s="113">
        <v>39601.254999999997</v>
      </c>
      <c r="F45" s="113">
        <v>39609.355000000003</v>
      </c>
      <c r="G45" s="89"/>
      <c r="H45" s="107"/>
      <c r="I45" s="89"/>
    </row>
    <row r="46" spans="1:10">
      <c r="A46" s="123" t="s">
        <v>508</v>
      </c>
      <c r="B46" s="123" t="s">
        <v>402</v>
      </c>
      <c r="C46" s="105" t="s">
        <v>306</v>
      </c>
      <c r="D46" s="120">
        <f>D47+D48</f>
        <v>318276.72499999998</v>
      </c>
      <c r="E46" s="120">
        <f>E47+E48</f>
        <v>294829.26699999999</v>
      </c>
      <c r="F46" s="120">
        <f>F47+F48</f>
        <v>306915.45400000003</v>
      </c>
      <c r="G46" s="89"/>
      <c r="H46" s="107"/>
      <c r="I46" s="89"/>
    </row>
    <row r="47" spans="1:10">
      <c r="A47" s="101" t="s">
        <v>508</v>
      </c>
      <c r="B47" s="101" t="s">
        <v>401</v>
      </c>
      <c r="C47" s="114" t="s">
        <v>34</v>
      </c>
      <c r="D47" s="113">
        <v>306548.06199999998</v>
      </c>
      <c r="E47" s="113">
        <v>283019.90399999998</v>
      </c>
      <c r="F47" s="113">
        <v>295106.09100000001</v>
      </c>
      <c r="G47" s="89"/>
      <c r="H47" s="107"/>
      <c r="I47" s="89"/>
    </row>
    <row r="48" spans="1:10">
      <c r="A48" s="101" t="s">
        <v>508</v>
      </c>
      <c r="B48" s="101" t="s">
        <v>425</v>
      </c>
      <c r="C48" s="108" t="s">
        <v>69</v>
      </c>
      <c r="D48" s="113">
        <v>11728.663</v>
      </c>
      <c r="E48" s="113">
        <v>11809.362999999999</v>
      </c>
      <c r="F48" s="113">
        <v>11809.362999999999</v>
      </c>
      <c r="G48" s="89"/>
      <c r="H48" s="107"/>
      <c r="I48" s="89"/>
    </row>
    <row r="49" spans="1:10">
      <c r="A49" s="104">
        <v>10</v>
      </c>
      <c r="B49" s="104" t="s">
        <v>402</v>
      </c>
      <c r="C49" s="105" t="s">
        <v>73</v>
      </c>
      <c r="D49" s="120">
        <f>SUM(D50:D52)+D53</f>
        <v>69806.504000000001</v>
      </c>
      <c r="E49" s="120">
        <f>SUM(E50:E52)+E53</f>
        <v>53883.754999999997</v>
      </c>
      <c r="F49" s="120">
        <f>SUM(F50:F52)+F53</f>
        <v>46194.79</v>
      </c>
      <c r="G49" s="89"/>
      <c r="H49" s="107"/>
      <c r="I49" s="89"/>
    </row>
    <row r="50" spans="1:10">
      <c r="A50" s="101">
        <v>10</v>
      </c>
      <c r="B50" s="101" t="s">
        <v>401</v>
      </c>
      <c r="C50" s="114" t="s">
        <v>74</v>
      </c>
      <c r="D50" s="113">
        <v>3458.808</v>
      </c>
      <c r="E50" s="113">
        <v>3458.808</v>
      </c>
      <c r="F50" s="113">
        <v>3458.808</v>
      </c>
      <c r="G50" s="89"/>
      <c r="H50" s="107"/>
      <c r="I50" s="89"/>
    </row>
    <row r="51" spans="1:10">
      <c r="A51" s="101">
        <v>10</v>
      </c>
      <c r="B51" s="101" t="s">
        <v>420</v>
      </c>
      <c r="C51" s="114" t="s">
        <v>78</v>
      </c>
      <c r="D51" s="113">
        <v>12178</v>
      </c>
      <c r="E51" s="113">
        <v>12158</v>
      </c>
      <c r="F51" s="113">
        <v>12158</v>
      </c>
      <c r="G51" s="89"/>
      <c r="H51" s="107"/>
      <c r="I51" s="89"/>
    </row>
    <row r="52" spans="1:10">
      <c r="A52" s="101" t="s">
        <v>383</v>
      </c>
      <c r="B52" s="101" t="s">
        <v>425</v>
      </c>
      <c r="C52" s="114" t="s">
        <v>86</v>
      </c>
      <c r="D52" s="109">
        <v>53189.815999999999</v>
      </c>
      <c r="E52" s="113">
        <v>37287.067000000003</v>
      </c>
      <c r="F52" s="113">
        <v>29598.101999999999</v>
      </c>
      <c r="G52" s="89"/>
      <c r="H52" s="124"/>
      <c r="I52" s="124"/>
      <c r="J52" s="124"/>
    </row>
    <row r="53" spans="1:10">
      <c r="A53" s="101" t="s">
        <v>383</v>
      </c>
      <c r="B53" s="101" t="s">
        <v>439</v>
      </c>
      <c r="C53" s="108" t="s">
        <v>98</v>
      </c>
      <c r="D53" s="113">
        <v>979.88</v>
      </c>
      <c r="E53" s="113">
        <v>979.88</v>
      </c>
      <c r="F53" s="113">
        <v>979.88</v>
      </c>
      <c r="G53" s="89"/>
      <c r="H53" s="107"/>
      <c r="I53" s="89"/>
    </row>
    <row r="54" spans="1:10">
      <c r="A54" s="104" t="s">
        <v>384</v>
      </c>
      <c r="B54" s="104" t="s">
        <v>402</v>
      </c>
      <c r="C54" s="105" t="s">
        <v>107</v>
      </c>
      <c r="D54" s="120">
        <f>D56+D57+D55</f>
        <v>57082.270999999993</v>
      </c>
      <c r="E54" s="120">
        <f>E56+E57+E55</f>
        <v>51700.516000000003</v>
      </c>
      <c r="F54" s="120">
        <f>F56+F57+F55</f>
        <v>52200.516000000003</v>
      </c>
      <c r="G54" s="89"/>
      <c r="H54" s="107"/>
      <c r="I54" s="89"/>
    </row>
    <row r="55" spans="1:10">
      <c r="A55" s="101" t="s">
        <v>384</v>
      </c>
      <c r="B55" s="101" t="s">
        <v>401</v>
      </c>
      <c r="C55" s="114" t="s">
        <v>307</v>
      </c>
      <c r="D55" s="109">
        <v>1557.45</v>
      </c>
      <c r="E55" s="109">
        <v>1557.45</v>
      </c>
      <c r="F55" s="109">
        <v>1557.45</v>
      </c>
      <c r="G55" s="89"/>
      <c r="H55" s="107"/>
      <c r="I55" s="89"/>
    </row>
    <row r="56" spans="1:10">
      <c r="A56" s="101" t="s">
        <v>384</v>
      </c>
      <c r="B56" s="101" t="s">
        <v>404</v>
      </c>
      <c r="C56" s="114" t="s">
        <v>117</v>
      </c>
      <c r="D56" s="109">
        <v>37986.682000000001</v>
      </c>
      <c r="E56" s="113">
        <v>33036.415000000001</v>
      </c>
      <c r="F56" s="113">
        <v>33536.415000000001</v>
      </c>
      <c r="G56" s="89"/>
      <c r="H56" s="107"/>
      <c r="I56" s="89"/>
    </row>
    <row r="57" spans="1:10">
      <c r="A57" s="101" t="s">
        <v>384</v>
      </c>
      <c r="B57" s="101" t="s">
        <v>420</v>
      </c>
      <c r="C57" s="114" t="s">
        <v>130</v>
      </c>
      <c r="D57" s="113">
        <v>17538.138999999999</v>
      </c>
      <c r="E57" s="113">
        <v>17106.651000000002</v>
      </c>
      <c r="F57" s="113">
        <v>17106.651000000002</v>
      </c>
      <c r="G57" s="89"/>
      <c r="H57" s="107"/>
      <c r="I57" s="89"/>
    </row>
    <row r="58" spans="1:10">
      <c r="A58" s="104" t="s">
        <v>385</v>
      </c>
      <c r="B58" s="104" t="s">
        <v>402</v>
      </c>
      <c r="C58" s="105" t="s">
        <v>135</v>
      </c>
      <c r="D58" s="116">
        <f>D59</f>
        <v>4982.2700000000004</v>
      </c>
      <c r="E58" s="116">
        <f>E59</f>
        <v>3914.07</v>
      </c>
      <c r="F58" s="116">
        <f>F59</f>
        <v>3914.07</v>
      </c>
      <c r="G58" s="89"/>
      <c r="H58" s="107"/>
      <c r="I58" s="89"/>
    </row>
    <row r="59" spans="1:10">
      <c r="A59" s="101" t="s">
        <v>385</v>
      </c>
      <c r="B59" s="101" t="s">
        <v>425</v>
      </c>
      <c r="C59" s="114" t="s">
        <v>136</v>
      </c>
      <c r="D59" s="113">
        <v>4982.2700000000004</v>
      </c>
      <c r="E59" s="113">
        <v>3914.07</v>
      </c>
      <c r="F59" s="113">
        <v>3914.07</v>
      </c>
      <c r="G59" s="89"/>
      <c r="H59" s="107"/>
      <c r="I59" s="89"/>
    </row>
    <row r="60" spans="1:10" ht="12.75" customHeight="1">
      <c r="A60" s="85" t="s">
        <v>447</v>
      </c>
      <c r="B60" s="85" t="s">
        <v>402</v>
      </c>
      <c r="C60" s="125" t="s">
        <v>170</v>
      </c>
      <c r="D60" s="106">
        <f>D61</f>
        <v>36.612000000000002</v>
      </c>
      <c r="E60" s="106">
        <f>E61</f>
        <v>24.084</v>
      </c>
      <c r="F60" s="106">
        <f>F61</f>
        <v>11.417</v>
      </c>
      <c r="G60" s="89"/>
      <c r="H60" s="107"/>
      <c r="I60" s="89"/>
    </row>
    <row r="61" spans="1:10" ht="17.25" customHeight="1" thickBot="1">
      <c r="A61" s="194" t="s">
        <v>447</v>
      </c>
      <c r="B61" s="194" t="s">
        <v>401</v>
      </c>
      <c r="C61" s="112" t="s">
        <v>171</v>
      </c>
      <c r="D61" s="197">
        <v>36.612000000000002</v>
      </c>
      <c r="E61" s="197">
        <v>24.084</v>
      </c>
      <c r="F61" s="197">
        <v>11.417</v>
      </c>
      <c r="G61" s="89"/>
      <c r="H61" s="107"/>
      <c r="I61" s="89"/>
    </row>
    <row r="62" spans="1:10" ht="15" customHeight="1" thickBot="1">
      <c r="A62" s="126"/>
      <c r="B62" s="127"/>
      <c r="C62" s="128" t="s">
        <v>308</v>
      </c>
      <c r="D62" s="198">
        <f>D17+D27+D30+D34+D39+D46+D49+D54+D58+D60+D25</f>
        <v>4181222.693</v>
      </c>
      <c r="E62" s="198">
        <f>E17+E27+E30+E34+E39+E46+E49+E54+E58+E60+E25</f>
        <v>3403180.6389999995</v>
      </c>
      <c r="F62" s="199">
        <f>F17+F27+F30+F34+F39+F46+F49+F54+F58+F60+F25</f>
        <v>3430522.4299999992</v>
      </c>
      <c r="G62" s="129"/>
      <c r="H62" s="129"/>
      <c r="I62" s="89"/>
    </row>
    <row r="63" spans="1:10" hidden="1">
      <c r="D63" s="80">
        <v>3875613.6120000002</v>
      </c>
      <c r="E63" s="81">
        <v>3468020.1120000002</v>
      </c>
      <c r="F63" s="81">
        <v>3494731.1469999999</v>
      </c>
      <c r="G63" s="89"/>
      <c r="H63" s="89"/>
      <c r="I63" s="89"/>
    </row>
    <row r="64" spans="1:10" ht="12.75" customHeight="1">
      <c r="D64" s="80"/>
      <c r="E64" s="81"/>
      <c r="F64" s="195" t="s">
        <v>921</v>
      </c>
      <c r="G64" s="89"/>
      <c r="H64" s="89"/>
      <c r="I64" s="89"/>
    </row>
    <row r="65" spans="3:9">
      <c r="C65" s="146"/>
      <c r="D65" s="132"/>
      <c r="E65" s="132"/>
      <c r="F65" s="132"/>
      <c r="G65" s="89"/>
      <c r="H65" s="89"/>
      <c r="I65" s="89"/>
    </row>
    <row r="66" spans="3:9">
      <c r="C66" s="146"/>
      <c r="D66" s="80"/>
      <c r="E66" s="81"/>
      <c r="F66" s="81"/>
      <c r="G66" s="89"/>
      <c r="H66" s="89"/>
      <c r="I66" s="89"/>
    </row>
    <row r="67" spans="3:9">
      <c r="C67" s="146"/>
      <c r="D67" s="81"/>
      <c r="E67" s="81"/>
      <c r="F67" s="81"/>
    </row>
  </sheetData>
  <mergeCells count="14">
    <mergeCell ref="C8:F8"/>
    <mergeCell ref="C9:F9"/>
    <mergeCell ref="B12:E12"/>
    <mergeCell ref="A13:A15"/>
    <mergeCell ref="B13:B15"/>
    <mergeCell ref="C13:C15"/>
    <mergeCell ref="D13:F13"/>
    <mergeCell ref="D14:D15"/>
    <mergeCell ref="E14:F14"/>
    <mergeCell ref="C1:F1"/>
    <mergeCell ref="C2:F2"/>
    <mergeCell ref="C3:F3"/>
    <mergeCell ref="C4:F4"/>
    <mergeCell ref="C7:F7"/>
  </mergeCells>
  <phoneticPr fontId="17" type="noConversion"/>
  <pageMargins left="0.27" right="0.19685039370078741" top="0.31496062992125984" bottom="0.15748031496062992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5"/>
  <sheetViews>
    <sheetView workbookViewId="0">
      <selection activeCell="C4" sqref="C4:F4"/>
    </sheetView>
  </sheetViews>
  <sheetFormatPr defaultColWidth="8.85546875" defaultRowHeight="12"/>
  <cols>
    <col min="1" max="1" width="10.85546875" style="88" customWidth="1"/>
    <col min="2" max="2" width="6.140625" style="88" customWidth="1"/>
    <col min="3" max="3" width="38.7109375" style="88" customWidth="1"/>
    <col min="4" max="4" width="13.85546875" style="88" customWidth="1"/>
    <col min="5" max="5" width="13.7109375" style="133" customWidth="1"/>
    <col min="6" max="6" width="14.5703125" style="133" customWidth="1"/>
    <col min="7" max="7" width="8.85546875" style="133" customWidth="1"/>
    <col min="8" max="16384" width="8.85546875" style="133"/>
  </cols>
  <sheetData>
    <row r="1" spans="1:7" ht="15">
      <c r="C1" s="202" t="s">
        <v>871</v>
      </c>
      <c r="D1" s="200"/>
      <c r="E1" s="200"/>
      <c r="F1" s="200"/>
    </row>
    <row r="2" spans="1:7" ht="12.75">
      <c r="C2" s="200" t="s">
        <v>386</v>
      </c>
      <c r="D2" s="200"/>
      <c r="E2" s="200"/>
      <c r="F2" s="200"/>
    </row>
    <row r="3" spans="1:7" ht="12.75">
      <c r="C3" s="200" t="s">
        <v>387</v>
      </c>
      <c r="D3" s="200"/>
      <c r="E3" s="200"/>
      <c r="F3" s="200"/>
    </row>
    <row r="4" spans="1:7" ht="12.75">
      <c r="C4" s="201" t="s">
        <v>923</v>
      </c>
      <c r="D4" s="201"/>
      <c r="E4" s="201"/>
      <c r="F4" s="201"/>
    </row>
    <row r="6" spans="1:7" ht="15">
      <c r="F6" s="97" t="s">
        <v>908</v>
      </c>
    </row>
    <row r="7" spans="1:7" ht="12.75">
      <c r="C7" s="201" t="s">
        <v>386</v>
      </c>
      <c r="D7" s="201"/>
      <c r="E7" s="201"/>
      <c r="F7" s="201"/>
    </row>
    <row r="8" spans="1:7" ht="12.75">
      <c r="C8" s="201" t="s">
        <v>387</v>
      </c>
      <c r="D8" s="201"/>
      <c r="E8" s="201"/>
      <c r="F8" s="201"/>
    </row>
    <row r="9" spans="1:7" ht="12.75">
      <c r="C9" s="201" t="s">
        <v>670</v>
      </c>
      <c r="D9" s="201"/>
      <c r="E9" s="201"/>
      <c r="F9" s="201"/>
    </row>
    <row r="10" spans="1:7" ht="15">
      <c r="C10" s="192"/>
      <c r="D10" s="99"/>
      <c r="E10" s="99"/>
      <c r="F10" s="99"/>
    </row>
    <row r="11" spans="1:7">
      <c r="C11" s="87"/>
      <c r="E11" s="87"/>
      <c r="F11" s="87"/>
      <c r="G11" s="134"/>
    </row>
    <row r="12" spans="1:7" ht="46.5" customHeight="1">
      <c r="A12" s="231" t="s">
        <v>359</v>
      </c>
      <c r="B12" s="232"/>
      <c r="C12" s="232"/>
      <c r="D12" s="232"/>
      <c r="E12" s="232"/>
      <c r="F12" s="232"/>
    </row>
    <row r="13" spans="1:7" ht="20.25" customHeight="1">
      <c r="A13" s="233" t="s">
        <v>392</v>
      </c>
      <c r="B13" s="222" t="s">
        <v>309</v>
      </c>
      <c r="C13" s="222" t="s">
        <v>394</v>
      </c>
      <c r="D13" s="228" t="s">
        <v>395</v>
      </c>
      <c r="E13" s="229"/>
      <c r="F13" s="230"/>
    </row>
    <row r="14" spans="1:7" ht="14.25" customHeight="1">
      <c r="A14" s="225"/>
      <c r="B14" s="225"/>
      <c r="C14" s="225"/>
      <c r="D14" s="215" t="s">
        <v>397</v>
      </c>
      <c r="E14" s="212" t="s">
        <v>396</v>
      </c>
      <c r="F14" s="214"/>
    </row>
    <row r="15" spans="1:7" ht="12" customHeight="1">
      <c r="A15" s="226"/>
      <c r="B15" s="226"/>
      <c r="C15" s="226"/>
      <c r="D15" s="216"/>
      <c r="E15" s="5" t="s">
        <v>398</v>
      </c>
      <c r="F15" s="5" t="s">
        <v>338</v>
      </c>
    </row>
    <row r="16" spans="1:7">
      <c r="A16" s="101" t="s">
        <v>303</v>
      </c>
      <c r="B16" s="101" t="s">
        <v>304</v>
      </c>
      <c r="C16" s="103">
        <v>3</v>
      </c>
      <c r="D16" s="103">
        <v>4</v>
      </c>
      <c r="E16" s="135">
        <v>5</v>
      </c>
      <c r="F16" s="135">
        <v>6</v>
      </c>
    </row>
    <row r="17" spans="1:6">
      <c r="A17" s="101"/>
      <c r="B17" s="101"/>
      <c r="C17" s="85" t="s">
        <v>310</v>
      </c>
      <c r="D17" s="136">
        <f>D18+D22+D24+D27+D30+D33+D35+D38+D41+D43+D46+D48</f>
        <v>4158786.0700000003</v>
      </c>
      <c r="E17" s="136">
        <f>E18+E22+E24+E27+E30+E33+E35+E38+E41+E43+E46+E48</f>
        <v>3381723.5440000002</v>
      </c>
      <c r="F17" s="136">
        <f>F18+F22+F24+F27+F30+F33+F35+F38+F41+F43+F46+F48</f>
        <v>3409078.0020000003</v>
      </c>
    </row>
    <row r="18" spans="1:6" ht="36">
      <c r="A18" s="14" t="s">
        <v>667</v>
      </c>
      <c r="B18" s="27"/>
      <c r="C18" s="16" t="s">
        <v>668</v>
      </c>
      <c r="D18" s="17">
        <f>D19+D20+D21</f>
        <v>2025280.3069999998</v>
      </c>
      <c r="E18" s="17">
        <f>E19+E20+E21</f>
        <v>1870842.0589999999</v>
      </c>
      <c r="F18" s="17">
        <f>F19+F20+F21</f>
        <v>1920080.7809999997</v>
      </c>
    </row>
    <row r="19" spans="1:6" ht="24">
      <c r="A19" s="7" t="s">
        <v>667</v>
      </c>
      <c r="B19" s="6">
        <v>675</v>
      </c>
      <c r="C19" s="5" t="s">
        <v>311</v>
      </c>
      <c r="D19" s="21">
        <v>1999266.683</v>
      </c>
      <c r="E19" s="21">
        <v>1844828.4350000001</v>
      </c>
      <c r="F19" s="21">
        <v>1894067.1569999999</v>
      </c>
    </row>
    <row r="20" spans="1:6" ht="24">
      <c r="A20" s="7" t="s">
        <v>667</v>
      </c>
      <c r="B20" s="6">
        <v>601</v>
      </c>
      <c r="C20" s="5" t="s">
        <v>400</v>
      </c>
      <c r="D20" s="21">
        <v>2408.9639999999999</v>
      </c>
      <c r="E20" s="21">
        <v>2408.9639999999999</v>
      </c>
      <c r="F20" s="21">
        <v>2408.9639999999999</v>
      </c>
    </row>
    <row r="21" spans="1:6" ht="24">
      <c r="A21" s="7" t="s">
        <v>667</v>
      </c>
      <c r="B21" s="6">
        <v>744</v>
      </c>
      <c r="C21" s="5" t="s">
        <v>292</v>
      </c>
      <c r="D21" s="21">
        <v>23604.66</v>
      </c>
      <c r="E21" s="21">
        <v>23604.66</v>
      </c>
      <c r="F21" s="21">
        <v>23604.66</v>
      </c>
    </row>
    <row r="22" spans="1:6" ht="36">
      <c r="A22" s="44" t="s">
        <v>11</v>
      </c>
      <c r="B22" s="27"/>
      <c r="C22" s="16" t="s">
        <v>312</v>
      </c>
      <c r="D22" s="17">
        <f>D23</f>
        <v>355012.76</v>
      </c>
      <c r="E22" s="17">
        <f>E23</f>
        <v>329840.51699999999</v>
      </c>
      <c r="F22" s="17">
        <f>F23</f>
        <v>343926.70400000003</v>
      </c>
    </row>
    <row r="23" spans="1:6" ht="24">
      <c r="A23" s="7" t="s">
        <v>11</v>
      </c>
      <c r="B23" s="6">
        <v>744</v>
      </c>
      <c r="C23" s="5" t="s">
        <v>292</v>
      </c>
      <c r="D23" s="21">
        <v>355012.76</v>
      </c>
      <c r="E23" s="21">
        <v>329840.51699999999</v>
      </c>
      <c r="F23" s="21">
        <v>343926.70400000003</v>
      </c>
    </row>
    <row r="24" spans="1:6" ht="48">
      <c r="A24" s="14" t="s">
        <v>510</v>
      </c>
      <c r="B24" s="137"/>
      <c r="C24" s="138" t="s">
        <v>511</v>
      </c>
      <c r="D24" s="17">
        <f>D25+D26</f>
        <v>376974.50599999999</v>
      </c>
      <c r="E24" s="17">
        <f>E25+E26</f>
        <v>282371.66700000002</v>
      </c>
      <c r="F24" s="17">
        <f>F25+F26</f>
        <v>289943.04300000001</v>
      </c>
    </row>
    <row r="25" spans="1:6" ht="24">
      <c r="A25" s="7" t="s">
        <v>510</v>
      </c>
      <c r="B25" s="6">
        <v>743</v>
      </c>
      <c r="C25" s="5" t="s">
        <v>291</v>
      </c>
      <c r="D25" s="21">
        <v>298570.90700000001</v>
      </c>
      <c r="E25" s="21">
        <v>282371.66700000002</v>
      </c>
      <c r="F25" s="21">
        <v>289943.04300000001</v>
      </c>
    </row>
    <row r="26" spans="1:6" ht="24">
      <c r="A26" s="7" t="s">
        <v>510</v>
      </c>
      <c r="B26" s="6">
        <v>601</v>
      </c>
      <c r="C26" s="5" t="s">
        <v>400</v>
      </c>
      <c r="D26" s="21">
        <v>78403.599000000002</v>
      </c>
      <c r="E26" s="21">
        <v>0</v>
      </c>
      <c r="F26" s="21">
        <v>0</v>
      </c>
    </row>
    <row r="27" spans="1:6" ht="36">
      <c r="A27" s="14" t="s">
        <v>109</v>
      </c>
      <c r="B27" s="137"/>
      <c r="C27" s="138" t="s">
        <v>110</v>
      </c>
      <c r="D27" s="17">
        <f>D28+D29</f>
        <v>44483.256000000001</v>
      </c>
      <c r="E27" s="17">
        <f>E28+E29</f>
        <v>39953.207000000002</v>
      </c>
      <c r="F27" s="17">
        <f>F28+F29</f>
        <v>40453.207000000002</v>
      </c>
    </row>
    <row r="28" spans="1:6" ht="24">
      <c r="A28" s="7" t="s">
        <v>109</v>
      </c>
      <c r="B28" s="37" t="s">
        <v>313</v>
      </c>
      <c r="C28" s="5" t="s">
        <v>400</v>
      </c>
      <c r="D28" s="21">
        <v>41830.067000000003</v>
      </c>
      <c r="E28" s="21">
        <v>36453.207000000002</v>
      </c>
      <c r="F28" s="21">
        <v>36453.207000000002</v>
      </c>
    </row>
    <row r="29" spans="1:6" ht="24">
      <c r="A29" s="7" t="s">
        <v>109</v>
      </c>
      <c r="B29" s="37" t="s">
        <v>314</v>
      </c>
      <c r="C29" s="5" t="s">
        <v>311</v>
      </c>
      <c r="D29" s="21">
        <v>2653.1889999999999</v>
      </c>
      <c r="E29" s="21">
        <v>3500</v>
      </c>
      <c r="F29" s="21">
        <v>4000</v>
      </c>
    </row>
    <row r="30" spans="1:6" ht="48">
      <c r="A30" s="14" t="s">
        <v>64</v>
      </c>
      <c r="B30" s="27"/>
      <c r="C30" s="16" t="s">
        <v>65</v>
      </c>
      <c r="D30" s="17">
        <f>D31+D32</f>
        <v>5962.15</v>
      </c>
      <c r="E30" s="17">
        <f>E31+E32</f>
        <v>4893.95</v>
      </c>
      <c r="F30" s="17">
        <f>F31+F32</f>
        <v>4893.95</v>
      </c>
    </row>
    <row r="31" spans="1:6" ht="24">
      <c r="A31" s="7" t="s">
        <v>64</v>
      </c>
      <c r="B31" s="6">
        <v>601</v>
      </c>
      <c r="C31" s="5" t="s">
        <v>400</v>
      </c>
      <c r="D31" s="21">
        <v>4970.95</v>
      </c>
      <c r="E31" s="21">
        <v>4893.95</v>
      </c>
      <c r="F31" s="21">
        <v>4893.95</v>
      </c>
    </row>
    <row r="32" spans="1:6" ht="24">
      <c r="A32" s="7" t="s">
        <v>64</v>
      </c>
      <c r="B32" s="6">
        <v>743</v>
      </c>
      <c r="C32" s="5" t="s">
        <v>291</v>
      </c>
      <c r="D32" s="21">
        <v>991.2</v>
      </c>
      <c r="E32" s="21">
        <v>0</v>
      </c>
      <c r="F32" s="21">
        <v>0</v>
      </c>
    </row>
    <row r="33" spans="1:6" ht="36">
      <c r="A33" s="14" t="s">
        <v>616</v>
      </c>
      <c r="B33" s="137"/>
      <c r="C33" s="138" t="s">
        <v>617</v>
      </c>
      <c r="D33" s="17">
        <f>D34</f>
        <v>15768.589</v>
      </c>
      <c r="E33" s="17">
        <f>E34</f>
        <v>9721.4950000000008</v>
      </c>
      <c r="F33" s="17">
        <f>F34</f>
        <v>9515.6299999999992</v>
      </c>
    </row>
    <row r="34" spans="1:6" ht="24">
      <c r="A34" s="7" t="s">
        <v>616</v>
      </c>
      <c r="B34" s="6">
        <v>601</v>
      </c>
      <c r="C34" s="5" t="s">
        <v>400</v>
      </c>
      <c r="D34" s="21">
        <v>15768.589</v>
      </c>
      <c r="E34" s="21">
        <v>9721.4950000000008</v>
      </c>
      <c r="F34" s="21">
        <v>9515.6299999999992</v>
      </c>
    </row>
    <row r="35" spans="1:6" ht="48">
      <c r="A35" s="14" t="s">
        <v>489</v>
      </c>
      <c r="B35" s="27"/>
      <c r="C35" s="16" t="s">
        <v>490</v>
      </c>
      <c r="D35" s="17">
        <f>D36+D37</f>
        <v>18710.539000000001</v>
      </c>
      <c r="E35" s="17">
        <f>E36+E37</f>
        <v>16221.867000000002</v>
      </c>
      <c r="F35" s="17">
        <f>F36+F37</f>
        <v>16221.867000000002</v>
      </c>
    </row>
    <row r="36" spans="1:6" ht="24">
      <c r="A36" s="7" t="s">
        <v>489</v>
      </c>
      <c r="B36" s="37" t="s">
        <v>313</v>
      </c>
      <c r="C36" s="5" t="s">
        <v>400</v>
      </c>
      <c r="D36" s="21">
        <v>7822.2349999999997</v>
      </c>
      <c r="E36" s="21">
        <v>7809.0950000000003</v>
      </c>
      <c r="F36" s="21">
        <v>7809.0950000000003</v>
      </c>
    </row>
    <row r="37" spans="1:6" ht="24">
      <c r="A37" s="7" t="s">
        <v>489</v>
      </c>
      <c r="B37" s="6">
        <v>743</v>
      </c>
      <c r="C37" s="5" t="s">
        <v>291</v>
      </c>
      <c r="D37" s="21">
        <v>10888.304</v>
      </c>
      <c r="E37" s="21">
        <v>8412.7720000000008</v>
      </c>
      <c r="F37" s="21">
        <v>8412.7720000000008</v>
      </c>
    </row>
    <row r="38" spans="1:6" ht="36">
      <c r="A38" s="14" t="s">
        <v>406</v>
      </c>
      <c r="B38" s="27"/>
      <c r="C38" s="16" t="s">
        <v>315</v>
      </c>
      <c r="D38" s="17">
        <f>D39+D40</f>
        <v>251417.33600000001</v>
      </c>
      <c r="E38" s="17">
        <f>E39+E40</f>
        <v>232546.68</v>
      </c>
      <c r="F38" s="17">
        <f>F39+F40</f>
        <v>225088.98</v>
      </c>
    </row>
    <row r="39" spans="1:6" ht="24">
      <c r="A39" s="7" t="s">
        <v>406</v>
      </c>
      <c r="B39" s="6">
        <v>601</v>
      </c>
      <c r="C39" s="5" t="s">
        <v>400</v>
      </c>
      <c r="D39" s="21">
        <v>227723.47200000001</v>
      </c>
      <c r="E39" s="21">
        <v>208852.81599999999</v>
      </c>
      <c r="F39" s="21">
        <v>201395.11600000001</v>
      </c>
    </row>
    <row r="40" spans="1:6" ht="24">
      <c r="A40" s="7" t="s">
        <v>406</v>
      </c>
      <c r="B40" s="35">
        <v>692</v>
      </c>
      <c r="C40" s="36" t="s">
        <v>168</v>
      </c>
      <c r="D40" s="21">
        <v>23693.864000000001</v>
      </c>
      <c r="E40" s="21">
        <v>23693.864000000001</v>
      </c>
      <c r="F40" s="21">
        <v>23693.864000000001</v>
      </c>
    </row>
    <row r="41" spans="1:6" ht="36">
      <c r="A41" s="14" t="s">
        <v>549</v>
      </c>
      <c r="B41" s="137"/>
      <c r="C41" s="138" t="s">
        <v>550</v>
      </c>
      <c r="D41" s="17">
        <f>D42</f>
        <v>879.60900000000004</v>
      </c>
      <c r="E41" s="17">
        <f>E42</f>
        <v>587.96900000000005</v>
      </c>
      <c r="F41" s="17">
        <f>F42</f>
        <v>587.96900000000005</v>
      </c>
    </row>
    <row r="42" spans="1:6" ht="24">
      <c r="A42" s="7" t="s">
        <v>549</v>
      </c>
      <c r="B42" s="6">
        <v>601</v>
      </c>
      <c r="C42" s="5" t="s">
        <v>400</v>
      </c>
      <c r="D42" s="21">
        <v>879.60900000000004</v>
      </c>
      <c r="E42" s="21">
        <v>587.96900000000005</v>
      </c>
      <c r="F42" s="21">
        <v>587.96900000000005</v>
      </c>
    </row>
    <row r="43" spans="1:6" ht="48">
      <c r="A43" s="14" t="s">
        <v>579</v>
      </c>
      <c r="B43" s="30"/>
      <c r="C43" s="139" t="s">
        <v>316</v>
      </c>
      <c r="D43" s="17">
        <f>D44+D45</f>
        <v>635993.74600000004</v>
      </c>
      <c r="E43" s="17">
        <f>E44+E45</f>
        <v>250155.89499999999</v>
      </c>
      <c r="F43" s="17">
        <f>F44+F45</f>
        <v>237333.86499999999</v>
      </c>
    </row>
    <row r="44" spans="1:6" ht="24">
      <c r="A44" s="7" t="s">
        <v>579</v>
      </c>
      <c r="B44" s="6">
        <v>601</v>
      </c>
      <c r="C44" s="5" t="s">
        <v>400</v>
      </c>
      <c r="D44" s="21">
        <v>414047.94799999997</v>
      </c>
      <c r="E44" s="21">
        <v>178564.38699999999</v>
      </c>
      <c r="F44" s="21">
        <v>179242.35699999999</v>
      </c>
    </row>
    <row r="45" spans="1:6" ht="36">
      <c r="A45" s="7" t="s">
        <v>579</v>
      </c>
      <c r="B45" s="6">
        <v>745</v>
      </c>
      <c r="C45" s="5" t="s">
        <v>293</v>
      </c>
      <c r="D45" s="21">
        <v>221945.79800000001</v>
      </c>
      <c r="E45" s="21">
        <v>71591.508000000002</v>
      </c>
      <c r="F45" s="21">
        <v>58091.508000000002</v>
      </c>
    </row>
    <row r="46" spans="1:6" ht="48">
      <c r="A46" s="14" t="s">
        <v>463</v>
      </c>
      <c r="B46" s="27"/>
      <c r="C46" s="16" t="s">
        <v>464</v>
      </c>
      <c r="D46" s="17">
        <f>D47</f>
        <v>33475.400999999998</v>
      </c>
      <c r="E46" s="17">
        <f>E47</f>
        <v>34575.400999999998</v>
      </c>
      <c r="F46" s="17">
        <f>F47</f>
        <v>29001.401000000002</v>
      </c>
    </row>
    <row r="47" spans="1:6" ht="36">
      <c r="A47" s="7" t="s">
        <v>463</v>
      </c>
      <c r="B47" s="23">
        <v>619</v>
      </c>
      <c r="C47" s="5" t="s">
        <v>152</v>
      </c>
      <c r="D47" s="21">
        <v>33475.400999999998</v>
      </c>
      <c r="E47" s="21">
        <v>34575.400999999998</v>
      </c>
      <c r="F47" s="21">
        <v>29001.401000000002</v>
      </c>
    </row>
    <row r="48" spans="1:6" ht="36">
      <c r="A48" s="14" t="s">
        <v>473</v>
      </c>
      <c r="B48" s="27"/>
      <c r="C48" s="16" t="s">
        <v>474</v>
      </c>
      <c r="D48" s="17">
        <f>D49+D50</f>
        <v>394827.87099999998</v>
      </c>
      <c r="E48" s="17">
        <f>E49+E50</f>
        <v>310012.837</v>
      </c>
      <c r="F48" s="17">
        <f>F49+F50</f>
        <v>292030.60499999998</v>
      </c>
    </row>
    <row r="49" spans="1:6" ht="24">
      <c r="A49" s="7" t="s">
        <v>473</v>
      </c>
      <c r="B49" s="6">
        <v>743</v>
      </c>
      <c r="C49" s="5" t="s">
        <v>291</v>
      </c>
      <c r="D49" s="21">
        <v>382220.33399999997</v>
      </c>
      <c r="E49" s="21">
        <v>310012.837</v>
      </c>
      <c r="F49" s="21">
        <v>292030.60499999998</v>
      </c>
    </row>
    <row r="50" spans="1:6" ht="36">
      <c r="A50" s="7" t="s">
        <v>473</v>
      </c>
      <c r="B50" s="6">
        <v>745</v>
      </c>
      <c r="C50" s="5" t="s">
        <v>293</v>
      </c>
      <c r="D50" s="21">
        <v>12607.537</v>
      </c>
      <c r="E50" s="21">
        <v>0</v>
      </c>
      <c r="F50" s="21">
        <v>0</v>
      </c>
    </row>
    <row r="51" spans="1:6" ht="30">
      <c r="A51" s="140" t="s">
        <v>416</v>
      </c>
      <c r="B51" s="141"/>
      <c r="C51" s="142" t="s">
        <v>417</v>
      </c>
      <c r="D51" s="12">
        <f>D52+D62+D54+D56</f>
        <v>22436.623</v>
      </c>
      <c r="E51" s="12">
        <f>E52+E62+E54+E56</f>
        <v>21457.095000000001</v>
      </c>
      <c r="F51" s="12">
        <f>F52+F62+F54+F56</f>
        <v>21444.428</v>
      </c>
    </row>
    <row r="52" spans="1:6" ht="24">
      <c r="A52" s="14" t="s">
        <v>442</v>
      </c>
      <c r="B52" s="14"/>
      <c r="C52" s="16" t="s">
        <v>443</v>
      </c>
      <c r="D52" s="17">
        <f>D53</f>
        <v>2000</v>
      </c>
      <c r="E52" s="17">
        <f>E53</f>
        <v>2000</v>
      </c>
      <c r="F52" s="17">
        <f>F53</f>
        <v>2000</v>
      </c>
    </row>
    <row r="53" spans="1:6" ht="24">
      <c r="A53" s="7" t="s">
        <v>442</v>
      </c>
      <c r="B53" s="6">
        <v>601</v>
      </c>
      <c r="C53" s="5" t="s">
        <v>400</v>
      </c>
      <c r="D53" s="21">
        <v>2000</v>
      </c>
      <c r="E53" s="21">
        <v>2000</v>
      </c>
      <c r="F53" s="21">
        <v>2000</v>
      </c>
    </row>
    <row r="54" spans="1:6" ht="48">
      <c r="A54" s="14" t="s">
        <v>172</v>
      </c>
      <c r="B54" s="27"/>
      <c r="C54" s="16" t="s">
        <v>173</v>
      </c>
      <c r="D54" s="17">
        <f>D55</f>
        <v>36.612000000000002</v>
      </c>
      <c r="E54" s="17">
        <f>E55</f>
        <v>24.084</v>
      </c>
      <c r="F54" s="17">
        <f>F55</f>
        <v>11.417</v>
      </c>
    </row>
    <row r="55" spans="1:6" ht="24">
      <c r="A55" s="7" t="s">
        <v>172</v>
      </c>
      <c r="B55" s="35">
        <v>692</v>
      </c>
      <c r="C55" s="36" t="s">
        <v>168</v>
      </c>
      <c r="D55" s="21">
        <v>36.612000000000002</v>
      </c>
      <c r="E55" s="21">
        <v>24.084</v>
      </c>
      <c r="F55" s="21">
        <v>11.417</v>
      </c>
    </row>
    <row r="56" spans="1:6" ht="72">
      <c r="A56" s="14" t="s">
        <v>325</v>
      </c>
      <c r="B56" s="30"/>
      <c r="C56" s="139" t="s">
        <v>327</v>
      </c>
      <c r="D56" s="17">
        <f>SUM(D57:D61)</f>
        <v>9500</v>
      </c>
      <c r="E56" s="17">
        <f>SUM(E57:E61)</f>
        <v>9500</v>
      </c>
      <c r="F56" s="17">
        <f>SUM(F57:F61)</f>
        <v>9500</v>
      </c>
    </row>
    <row r="57" spans="1:6">
      <c r="A57" s="7" t="s">
        <v>325</v>
      </c>
      <c r="B57" s="6">
        <v>742</v>
      </c>
      <c r="C57" s="5" t="s">
        <v>145</v>
      </c>
      <c r="D57" s="21">
        <v>0</v>
      </c>
      <c r="E57" s="21">
        <v>9500</v>
      </c>
      <c r="F57" s="21">
        <v>9500</v>
      </c>
    </row>
    <row r="58" spans="1:6" ht="24">
      <c r="A58" s="7" t="s">
        <v>325</v>
      </c>
      <c r="B58" s="6">
        <v>601</v>
      </c>
      <c r="C58" s="5" t="s">
        <v>400</v>
      </c>
      <c r="D58" s="21">
        <v>150</v>
      </c>
      <c r="E58" s="21">
        <v>0</v>
      </c>
      <c r="F58" s="21">
        <v>0</v>
      </c>
    </row>
    <row r="59" spans="1:6" ht="24">
      <c r="A59" s="7" t="s">
        <v>325</v>
      </c>
      <c r="B59" s="6">
        <v>675</v>
      </c>
      <c r="C59" s="5" t="s">
        <v>311</v>
      </c>
      <c r="D59" s="21">
        <v>7574</v>
      </c>
      <c r="E59" s="21">
        <v>0</v>
      </c>
      <c r="F59" s="21">
        <v>0</v>
      </c>
    </row>
    <row r="60" spans="1:6" ht="24">
      <c r="A60" s="7" t="s">
        <v>325</v>
      </c>
      <c r="B60" s="6">
        <v>743</v>
      </c>
      <c r="C60" s="5" t="s">
        <v>291</v>
      </c>
      <c r="D60" s="21">
        <v>1500</v>
      </c>
      <c r="E60" s="21">
        <v>0</v>
      </c>
      <c r="F60" s="21">
        <v>0</v>
      </c>
    </row>
    <row r="61" spans="1:6" ht="24">
      <c r="A61" s="7" t="s">
        <v>325</v>
      </c>
      <c r="B61" s="6">
        <v>744</v>
      </c>
      <c r="C61" s="5" t="s">
        <v>292</v>
      </c>
      <c r="D61" s="21">
        <v>276</v>
      </c>
      <c r="E61" s="21">
        <v>0</v>
      </c>
      <c r="F61" s="21">
        <v>0</v>
      </c>
    </row>
    <row r="62" spans="1:6" ht="36">
      <c r="A62" s="14" t="s">
        <v>418</v>
      </c>
      <c r="B62" s="27"/>
      <c r="C62" s="16" t="s">
        <v>419</v>
      </c>
      <c r="D62" s="17">
        <f>D63+D64+D65+D66</f>
        <v>10900.011</v>
      </c>
      <c r="E62" s="17">
        <f>E63+E64+E65+E66</f>
        <v>9933.0110000000004</v>
      </c>
      <c r="F62" s="17">
        <f>F63+F64+F65+F66</f>
        <v>9933.0110000000004</v>
      </c>
    </row>
    <row r="63" spans="1:6">
      <c r="A63" s="7" t="s">
        <v>418</v>
      </c>
      <c r="B63" s="6">
        <v>742</v>
      </c>
      <c r="C63" s="5" t="s">
        <v>145</v>
      </c>
      <c r="D63" s="21">
        <v>9933.0110000000004</v>
      </c>
      <c r="E63" s="21">
        <v>9933.0110000000004</v>
      </c>
      <c r="F63" s="21">
        <v>9933.0110000000004</v>
      </c>
    </row>
    <row r="64" spans="1:6" ht="24">
      <c r="A64" s="7" t="s">
        <v>418</v>
      </c>
      <c r="B64" s="6">
        <v>601</v>
      </c>
      <c r="C64" s="5" t="s">
        <v>400</v>
      </c>
      <c r="D64" s="21">
        <v>790.35</v>
      </c>
      <c r="E64" s="21">
        <v>0</v>
      </c>
      <c r="F64" s="21">
        <v>0</v>
      </c>
    </row>
    <row r="65" spans="1:7" ht="36">
      <c r="A65" s="7" t="s">
        <v>418</v>
      </c>
      <c r="B65" s="23">
        <v>619</v>
      </c>
      <c r="C65" s="5" t="s">
        <v>152</v>
      </c>
      <c r="D65" s="21">
        <v>65.099999999999994</v>
      </c>
      <c r="E65" s="21">
        <v>0</v>
      </c>
      <c r="F65" s="21">
        <v>0</v>
      </c>
    </row>
    <row r="66" spans="1:7" ht="24">
      <c r="A66" s="7" t="s">
        <v>418</v>
      </c>
      <c r="B66" s="35">
        <v>692</v>
      </c>
      <c r="C66" s="36" t="s">
        <v>168</v>
      </c>
      <c r="D66" s="21">
        <v>111.55</v>
      </c>
      <c r="E66" s="21">
        <v>0</v>
      </c>
      <c r="F66" s="21">
        <v>0</v>
      </c>
    </row>
    <row r="67" spans="1:7">
      <c r="A67" s="103"/>
      <c r="B67" s="103"/>
      <c r="C67" s="85" t="s">
        <v>308</v>
      </c>
      <c r="D67" s="12">
        <f>D51+D17</f>
        <v>4181222.6930000004</v>
      </c>
      <c r="E67" s="12">
        <f>E51+E17</f>
        <v>3403180.6390000004</v>
      </c>
      <c r="F67" s="143">
        <f>F51+F17</f>
        <v>3430522.43</v>
      </c>
    </row>
    <row r="68" spans="1:7" ht="15.75">
      <c r="D68" s="80"/>
      <c r="E68" s="81"/>
      <c r="F68" s="195" t="s">
        <v>921</v>
      </c>
    </row>
    <row r="69" spans="1:7">
      <c r="D69" s="81"/>
      <c r="E69" s="81"/>
      <c r="F69" s="81"/>
      <c r="G69" s="131"/>
    </row>
    <row r="70" spans="1:7">
      <c r="D70" s="132"/>
      <c r="E70" s="132"/>
      <c r="F70" s="132"/>
    </row>
    <row r="71" spans="1:7">
      <c r="D71" s="130"/>
      <c r="E71" s="130"/>
      <c r="F71" s="130"/>
    </row>
    <row r="72" spans="1:7">
      <c r="D72" s="130"/>
      <c r="E72" s="144"/>
      <c r="F72" s="144"/>
    </row>
    <row r="73" spans="1:7">
      <c r="D73" s="130"/>
      <c r="E73" s="144"/>
      <c r="F73" s="144"/>
    </row>
    <row r="74" spans="1:7">
      <c r="D74" s="130"/>
      <c r="E74" s="144"/>
      <c r="F74" s="144"/>
    </row>
    <row r="75" spans="1:7">
      <c r="D75" s="130"/>
      <c r="E75" s="144"/>
      <c r="F75" s="144"/>
    </row>
  </sheetData>
  <mergeCells count="14">
    <mergeCell ref="C8:F8"/>
    <mergeCell ref="C9:F9"/>
    <mergeCell ref="A12:F12"/>
    <mergeCell ref="A13:A15"/>
    <mergeCell ref="B13:B15"/>
    <mergeCell ref="C13:C15"/>
    <mergeCell ref="D13:F13"/>
    <mergeCell ref="D14:D15"/>
    <mergeCell ref="E14:F14"/>
    <mergeCell ref="C1:F1"/>
    <mergeCell ref="C2:F2"/>
    <mergeCell ref="C3:F3"/>
    <mergeCell ref="C4:F4"/>
    <mergeCell ref="C7:F7"/>
  </mergeCells>
  <phoneticPr fontId="17" type="noConversion"/>
  <pageMargins left="0.34" right="0.23" top="0.26" bottom="0.17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9"/>
  <sheetViews>
    <sheetView topLeftCell="A10" workbookViewId="0">
      <selection activeCell="C6" sqref="C6"/>
    </sheetView>
  </sheetViews>
  <sheetFormatPr defaultColWidth="9" defaultRowHeight="15"/>
  <cols>
    <col min="1" max="1" width="6.28515625" customWidth="1"/>
    <col min="2" max="2" width="19.28515625" customWidth="1"/>
    <col min="3" max="3" width="45.5703125" customWidth="1"/>
    <col min="4" max="4" width="18.42578125" customWidth="1"/>
    <col min="5" max="5" width="28.85546875" customWidth="1"/>
    <col min="10" max="10" width="11.42578125" customWidth="1"/>
  </cols>
  <sheetData>
    <row r="1" spans="1:5">
      <c r="B1" s="202" t="s">
        <v>870</v>
      </c>
      <c r="C1" s="200"/>
      <c r="D1" s="200"/>
      <c r="E1" s="200"/>
    </row>
    <row r="2" spans="1:5">
      <c r="B2" s="200" t="s">
        <v>386</v>
      </c>
      <c r="C2" s="200"/>
      <c r="D2" s="200"/>
      <c r="E2" s="200"/>
    </row>
    <row r="3" spans="1:5">
      <c r="B3" s="200" t="s">
        <v>387</v>
      </c>
      <c r="C3" s="200"/>
      <c r="D3" s="200"/>
      <c r="E3" s="200"/>
    </row>
    <row r="4" spans="1:5">
      <c r="B4" s="201" t="s">
        <v>923</v>
      </c>
      <c r="C4" s="201"/>
      <c r="D4" s="201"/>
      <c r="E4" s="201"/>
    </row>
    <row r="5" spans="1:5">
      <c r="B5" s="171"/>
      <c r="C5" s="171"/>
      <c r="D5" s="171"/>
      <c r="E5" s="171"/>
    </row>
    <row r="6" spans="1:5">
      <c r="B6" s="1"/>
      <c r="C6" s="1"/>
      <c r="D6" s="2"/>
      <c r="E6" s="3" t="s">
        <v>924</v>
      </c>
    </row>
    <row r="7" spans="1:5">
      <c r="B7" s="200" t="s">
        <v>386</v>
      </c>
      <c r="C7" s="200"/>
      <c r="D7" s="200"/>
      <c r="E7" s="200"/>
    </row>
    <row r="8" spans="1:5">
      <c r="B8" s="200" t="s">
        <v>387</v>
      </c>
      <c r="C8" s="200"/>
      <c r="D8" s="200"/>
      <c r="E8" s="200"/>
    </row>
    <row r="9" spans="1:5">
      <c r="B9" s="201" t="s">
        <v>670</v>
      </c>
      <c r="C9" s="201"/>
      <c r="D9" s="201"/>
      <c r="E9" s="201"/>
    </row>
    <row r="11" spans="1:5" ht="18.75">
      <c r="A11" s="237" t="s">
        <v>873</v>
      </c>
      <c r="B11" s="237"/>
      <c r="C11" s="237"/>
      <c r="D11" s="237"/>
      <c r="E11" s="237"/>
    </row>
    <row r="12" spans="1:5" ht="18.75" customHeight="1">
      <c r="A12" s="165"/>
      <c r="B12" s="237" t="s">
        <v>920</v>
      </c>
      <c r="C12" s="241"/>
      <c r="D12" s="241"/>
      <c r="E12" s="241"/>
    </row>
    <row r="13" spans="1:5" ht="18.75">
      <c r="A13" s="162"/>
      <c r="B13" s="163"/>
      <c r="C13" s="164"/>
      <c r="D13" s="164"/>
      <c r="E13" s="164"/>
    </row>
    <row r="14" spans="1:5" ht="48.75" customHeight="1">
      <c r="A14" s="157" t="s">
        <v>749</v>
      </c>
      <c r="B14" s="157" t="s">
        <v>750</v>
      </c>
      <c r="C14" s="157" t="s">
        <v>751</v>
      </c>
      <c r="D14" s="157" t="s">
        <v>922</v>
      </c>
      <c r="E14" s="157" t="s">
        <v>752</v>
      </c>
    </row>
    <row r="15" spans="1:5" ht="31.5">
      <c r="A15" s="234">
        <v>1</v>
      </c>
      <c r="B15" s="234" t="s">
        <v>753</v>
      </c>
      <c r="C15" s="159" t="s">
        <v>888</v>
      </c>
      <c r="D15" s="160">
        <v>6.3879999999999999</v>
      </c>
      <c r="E15" s="159" t="s">
        <v>754</v>
      </c>
    </row>
    <row r="16" spans="1:5" ht="31.5">
      <c r="A16" s="235"/>
      <c r="B16" s="235"/>
      <c r="C16" s="159" t="s">
        <v>755</v>
      </c>
      <c r="D16" s="160">
        <v>77.915999999999997</v>
      </c>
      <c r="E16" s="159" t="s">
        <v>756</v>
      </c>
    </row>
    <row r="17" spans="1:10" ht="31.5">
      <c r="A17" s="235"/>
      <c r="B17" s="235"/>
      <c r="C17" s="159" t="s">
        <v>757</v>
      </c>
      <c r="D17" s="160">
        <v>5.8</v>
      </c>
      <c r="E17" s="159" t="s">
        <v>758</v>
      </c>
      <c r="H17" s="161"/>
    </row>
    <row r="18" spans="1:10" ht="15.75">
      <c r="A18" s="235"/>
      <c r="B18" s="235"/>
      <c r="C18" s="159" t="s">
        <v>759</v>
      </c>
      <c r="D18" s="160">
        <v>206.04</v>
      </c>
      <c r="E18" s="159" t="s">
        <v>760</v>
      </c>
      <c r="H18" s="161"/>
      <c r="J18" s="161"/>
    </row>
    <row r="19" spans="1:10" ht="31.5">
      <c r="A19" s="236"/>
      <c r="B19" s="236"/>
      <c r="C19" s="159" t="s">
        <v>761</v>
      </c>
      <c r="D19" s="160">
        <v>203.85599999999999</v>
      </c>
      <c r="E19" s="159" t="s">
        <v>758</v>
      </c>
      <c r="H19" s="161"/>
      <c r="J19" s="161"/>
    </row>
    <row r="20" spans="1:10" ht="31.5">
      <c r="A20" s="234">
        <v>1</v>
      </c>
      <c r="B20" s="234" t="s">
        <v>762</v>
      </c>
      <c r="C20" s="159" t="s">
        <v>763</v>
      </c>
      <c r="D20" s="160">
        <v>250</v>
      </c>
      <c r="E20" s="159" t="s">
        <v>764</v>
      </c>
      <c r="H20" s="161"/>
      <c r="J20" s="161"/>
    </row>
    <row r="21" spans="1:10" ht="31.5">
      <c r="A21" s="236"/>
      <c r="B21" s="236"/>
      <c r="C21" s="159" t="s">
        <v>755</v>
      </c>
      <c r="D21" s="160">
        <v>250</v>
      </c>
      <c r="E21" s="159" t="s">
        <v>756</v>
      </c>
      <c r="H21" s="161"/>
      <c r="J21" s="161"/>
    </row>
    <row r="22" spans="1:10" ht="34.5" customHeight="1">
      <c r="A22" s="158">
        <v>1</v>
      </c>
      <c r="B22" s="158" t="s">
        <v>765</v>
      </c>
      <c r="C22" s="159" t="s">
        <v>766</v>
      </c>
      <c r="D22" s="160">
        <v>500</v>
      </c>
      <c r="E22" s="159" t="s">
        <v>767</v>
      </c>
      <c r="H22" s="161"/>
      <c r="J22" s="161"/>
    </row>
    <row r="23" spans="1:10" ht="31.5">
      <c r="A23" s="234">
        <v>1</v>
      </c>
      <c r="B23" s="234" t="s">
        <v>768</v>
      </c>
      <c r="C23" s="159" t="s">
        <v>763</v>
      </c>
      <c r="D23" s="160">
        <v>428.38600000000002</v>
      </c>
      <c r="E23" s="159" t="s">
        <v>764</v>
      </c>
      <c r="H23" s="161"/>
      <c r="J23" s="161"/>
    </row>
    <row r="24" spans="1:10" ht="31.5">
      <c r="A24" s="236"/>
      <c r="B24" s="236"/>
      <c r="C24" s="159" t="s">
        <v>755</v>
      </c>
      <c r="D24" s="160">
        <v>71.614000000000004</v>
      </c>
      <c r="E24" s="159" t="s">
        <v>756</v>
      </c>
      <c r="H24" s="161"/>
      <c r="I24" s="161"/>
      <c r="J24" s="161"/>
    </row>
    <row r="25" spans="1:10" ht="31.5">
      <c r="A25" s="234">
        <v>2</v>
      </c>
      <c r="B25" s="234" t="s">
        <v>769</v>
      </c>
      <c r="C25" s="159" t="s">
        <v>888</v>
      </c>
      <c r="D25" s="160">
        <v>21.67</v>
      </c>
      <c r="E25" s="159" t="s">
        <v>754</v>
      </c>
    </row>
    <row r="26" spans="1:10" ht="31.5">
      <c r="A26" s="235"/>
      <c r="B26" s="235"/>
      <c r="C26" s="159" t="s">
        <v>889</v>
      </c>
      <c r="D26" s="160">
        <v>158.51</v>
      </c>
      <c r="E26" s="159" t="s">
        <v>770</v>
      </c>
    </row>
    <row r="27" spans="1:10" ht="31.5">
      <c r="A27" s="235"/>
      <c r="B27" s="235"/>
      <c r="C27" s="159" t="s">
        <v>890</v>
      </c>
      <c r="D27" s="160">
        <v>42.86</v>
      </c>
      <c r="E27" s="159" t="s">
        <v>771</v>
      </c>
    </row>
    <row r="28" spans="1:10" ht="31.5">
      <c r="A28" s="236"/>
      <c r="B28" s="236"/>
      <c r="C28" s="159" t="s">
        <v>772</v>
      </c>
      <c r="D28" s="160">
        <v>276.95999999999998</v>
      </c>
      <c r="E28" s="159" t="s">
        <v>773</v>
      </c>
    </row>
    <row r="29" spans="1:10" ht="31.5">
      <c r="A29" s="234">
        <v>2</v>
      </c>
      <c r="B29" s="234" t="s">
        <v>774</v>
      </c>
      <c r="C29" s="159" t="s">
        <v>919</v>
      </c>
      <c r="D29" s="160">
        <v>69.900999999999996</v>
      </c>
      <c r="E29" s="159" t="s">
        <v>775</v>
      </c>
    </row>
    <row r="30" spans="1:10" ht="31.5">
      <c r="A30" s="235"/>
      <c r="B30" s="235"/>
      <c r="C30" s="159" t="s">
        <v>776</v>
      </c>
      <c r="D30" s="160">
        <v>28.36</v>
      </c>
      <c r="E30" s="159" t="s">
        <v>858</v>
      </c>
    </row>
    <row r="31" spans="1:10" ht="31.5">
      <c r="A31" s="235"/>
      <c r="B31" s="235"/>
      <c r="C31" s="159" t="s">
        <v>777</v>
      </c>
      <c r="D31" s="160">
        <v>25.99</v>
      </c>
      <c r="E31" s="159" t="s">
        <v>778</v>
      </c>
    </row>
    <row r="32" spans="1:10" ht="15.75">
      <c r="A32" s="235"/>
      <c r="B32" s="235"/>
      <c r="C32" s="159" t="s">
        <v>779</v>
      </c>
      <c r="D32" s="160">
        <v>168.73</v>
      </c>
      <c r="E32" s="159" t="s">
        <v>770</v>
      </c>
    </row>
    <row r="33" spans="1:5" ht="31.5">
      <c r="A33" s="235"/>
      <c r="B33" s="235"/>
      <c r="C33" s="159" t="s">
        <v>780</v>
      </c>
      <c r="D33" s="160">
        <v>52</v>
      </c>
      <c r="E33" s="159" t="s">
        <v>781</v>
      </c>
    </row>
    <row r="34" spans="1:5" ht="31.5">
      <c r="A34" s="235"/>
      <c r="B34" s="235"/>
      <c r="C34" s="159" t="s">
        <v>782</v>
      </c>
      <c r="D34" s="160">
        <v>144.04400000000001</v>
      </c>
      <c r="E34" s="159" t="s">
        <v>771</v>
      </c>
    </row>
    <row r="35" spans="1:5" ht="31.5">
      <c r="A35" s="236"/>
      <c r="B35" s="236"/>
      <c r="C35" s="159" t="s">
        <v>888</v>
      </c>
      <c r="D35" s="160">
        <v>10.975</v>
      </c>
      <c r="E35" s="159" t="s">
        <v>754</v>
      </c>
    </row>
    <row r="36" spans="1:5" ht="78.75">
      <c r="A36" s="244">
        <v>2</v>
      </c>
      <c r="B36" s="242" t="s">
        <v>822</v>
      </c>
      <c r="C36" s="170" t="s">
        <v>849</v>
      </c>
      <c r="D36" s="160">
        <v>480</v>
      </c>
      <c r="E36" s="159" t="s">
        <v>850</v>
      </c>
    </row>
    <row r="37" spans="1:5" ht="31.5">
      <c r="A37" s="236"/>
      <c r="B37" s="243"/>
      <c r="C37" s="159" t="s">
        <v>851</v>
      </c>
      <c r="D37" s="160">
        <v>20</v>
      </c>
      <c r="E37" s="159" t="s">
        <v>850</v>
      </c>
    </row>
    <row r="38" spans="1:5" ht="38.25" customHeight="1">
      <c r="A38" s="158">
        <v>2</v>
      </c>
      <c r="B38" s="158" t="s">
        <v>783</v>
      </c>
      <c r="C38" s="159" t="s">
        <v>907</v>
      </c>
      <c r="D38" s="160">
        <v>500</v>
      </c>
      <c r="E38" s="159" t="s">
        <v>767</v>
      </c>
    </row>
    <row r="39" spans="1:5" ht="20.25" customHeight="1">
      <c r="A39" s="158">
        <v>3</v>
      </c>
      <c r="B39" s="158" t="s">
        <v>784</v>
      </c>
      <c r="C39" s="238" t="s">
        <v>785</v>
      </c>
      <c r="D39" s="160">
        <v>500</v>
      </c>
      <c r="E39" s="238" t="s">
        <v>786</v>
      </c>
    </row>
    <row r="40" spans="1:5" ht="20.25" customHeight="1">
      <c r="A40" s="158">
        <v>3</v>
      </c>
      <c r="B40" s="158" t="s">
        <v>787</v>
      </c>
      <c r="C40" s="239"/>
      <c r="D40" s="160">
        <v>500</v>
      </c>
      <c r="E40" s="239"/>
    </row>
    <row r="41" spans="1:5" ht="25.5" customHeight="1">
      <c r="A41" s="158">
        <v>3</v>
      </c>
      <c r="B41" s="158" t="s">
        <v>788</v>
      </c>
      <c r="C41" s="239"/>
      <c r="D41" s="160">
        <v>500</v>
      </c>
      <c r="E41" s="239"/>
    </row>
    <row r="42" spans="1:5" ht="15.75">
      <c r="A42" s="158">
        <v>3</v>
      </c>
      <c r="B42" s="158" t="s">
        <v>789</v>
      </c>
      <c r="C42" s="240"/>
      <c r="D42" s="160">
        <v>500</v>
      </c>
      <c r="E42" s="240"/>
    </row>
    <row r="43" spans="1:5" ht="63">
      <c r="A43" s="234">
        <v>4</v>
      </c>
      <c r="B43" s="234" t="s">
        <v>790</v>
      </c>
      <c r="C43" s="159" t="s">
        <v>791</v>
      </c>
      <c r="D43" s="160">
        <v>300</v>
      </c>
      <c r="E43" s="159" t="s">
        <v>792</v>
      </c>
    </row>
    <row r="44" spans="1:5" ht="47.25">
      <c r="A44" s="236"/>
      <c r="B44" s="236"/>
      <c r="C44" s="159" t="s">
        <v>793</v>
      </c>
      <c r="D44" s="160">
        <v>200</v>
      </c>
      <c r="E44" s="159" t="s">
        <v>794</v>
      </c>
    </row>
    <row r="45" spans="1:5" ht="31.5">
      <c r="A45" s="234">
        <v>4</v>
      </c>
      <c r="B45" s="234" t="s">
        <v>795</v>
      </c>
      <c r="C45" s="159" t="s">
        <v>796</v>
      </c>
      <c r="D45" s="160">
        <v>432</v>
      </c>
      <c r="E45" s="159" t="s">
        <v>820</v>
      </c>
    </row>
    <row r="46" spans="1:5" ht="31.5">
      <c r="A46" s="236"/>
      <c r="B46" s="236"/>
      <c r="C46" s="159" t="s">
        <v>797</v>
      </c>
      <c r="D46" s="160">
        <v>68</v>
      </c>
      <c r="E46" s="159" t="s">
        <v>798</v>
      </c>
    </row>
    <row r="47" spans="1:5" ht="31.5">
      <c r="A47" s="177">
        <v>4</v>
      </c>
      <c r="B47" s="182" t="s">
        <v>891</v>
      </c>
      <c r="C47" s="159" t="s">
        <v>892</v>
      </c>
      <c r="D47" s="160">
        <v>500</v>
      </c>
      <c r="E47" s="159" t="s">
        <v>893</v>
      </c>
    </row>
    <row r="48" spans="1:5" ht="31.5">
      <c r="A48" s="234">
        <v>5</v>
      </c>
      <c r="B48" s="234" t="s">
        <v>799</v>
      </c>
      <c r="C48" s="159" t="s">
        <v>800</v>
      </c>
      <c r="D48" s="160">
        <v>62</v>
      </c>
      <c r="E48" s="159" t="s">
        <v>801</v>
      </c>
    </row>
    <row r="49" spans="1:5" ht="31.5" customHeight="1">
      <c r="A49" s="235"/>
      <c r="B49" s="235"/>
      <c r="C49" s="159" t="s">
        <v>802</v>
      </c>
      <c r="D49" s="160">
        <v>69</v>
      </c>
      <c r="E49" s="159" t="s">
        <v>803</v>
      </c>
    </row>
    <row r="50" spans="1:5" ht="63" customHeight="1">
      <c r="A50" s="235"/>
      <c r="B50" s="235"/>
      <c r="C50" s="159" t="s">
        <v>804</v>
      </c>
      <c r="D50" s="160">
        <v>93</v>
      </c>
      <c r="E50" s="159" t="s">
        <v>805</v>
      </c>
    </row>
    <row r="51" spans="1:5" ht="47.25">
      <c r="A51" s="236"/>
      <c r="B51" s="236"/>
      <c r="C51" s="159" t="s">
        <v>806</v>
      </c>
      <c r="D51" s="160">
        <v>276</v>
      </c>
      <c r="E51" s="159" t="s">
        <v>819</v>
      </c>
    </row>
    <row r="52" spans="1:5" ht="19.5" customHeight="1">
      <c r="A52" s="158">
        <v>5</v>
      </c>
      <c r="B52" s="158" t="s">
        <v>807</v>
      </c>
      <c r="C52" s="159" t="s">
        <v>808</v>
      </c>
      <c r="D52" s="160">
        <v>500</v>
      </c>
      <c r="E52" s="159" t="s">
        <v>809</v>
      </c>
    </row>
    <row r="53" spans="1:5" ht="35.25" customHeight="1">
      <c r="A53" s="234">
        <v>5</v>
      </c>
      <c r="B53" s="234" t="s">
        <v>810</v>
      </c>
      <c r="C53" s="159" t="s">
        <v>811</v>
      </c>
      <c r="D53" s="160">
        <v>150</v>
      </c>
      <c r="E53" s="159" t="s">
        <v>812</v>
      </c>
    </row>
    <row r="54" spans="1:5" ht="48.75" customHeight="1">
      <c r="A54" s="235"/>
      <c r="B54" s="235"/>
      <c r="C54" s="170" t="s">
        <v>855</v>
      </c>
      <c r="D54" s="160">
        <v>350</v>
      </c>
      <c r="E54" s="159" t="s">
        <v>813</v>
      </c>
    </row>
    <row r="55" spans="1:5" ht="30.75" customHeight="1">
      <c r="A55" s="234">
        <v>5</v>
      </c>
      <c r="B55" s="234" t="s">
        <v>814</v>
      </c>
      <c r="C55" s="159" t="s">
        <v>808</v>
      </c>
      <c r="D55" s="160">
        <v>100</v>
      </c>
      <c r="E55" s="159" t="s">
        <v>815</v>
      </c>
    </row>
    <row r="56" spans="1:5" ht="34.5" customHeight="1">
      <c r="A56" s="235"/>
      <c r="B56" s="235"/>
      <c r="C56" s="159" t="s">
        <v>816</v>
      </c>
      <c r="D56" s="160">
        <v>100</v>
      </c>
      <c r="E56" s="159" t="s">
        <v>817</v>
      </c>
    </row>
    <row r="57" spans="1:5" ht="18" customHeight="1">
      <c r="A57" s="236"/>
      <c r="B57" s="236"/>
      <c r="C57" s="159" t="s">
        <v>808</v>
      </c>
      <c r="D57" s="160">
        <v>300</v>
      </c>
      <c r="E57" s="159" t="s">
        <v>818</v>
      </c>
    </row>
    <row r="58" spans="1:5" ht="15.75">
      <c r="A58" s="159"/>
      <c r="B58" s="159"/>
      <c r="C58" s="183" t="s">
        <v>295</v>
      </c>
      <c r="D58" s="184">
        <f>SUM(D15:D57)</f>
        <v>9500</v>
      </c>
      <c r="E58" s="159"/>
    </row>
    <row r="59" spans="1:5" ht="15.75">
      <c r="E59" s="195" t="s">
        <v>921</v>
      </c>
    </row>
  </sheetData>
  <mergeCells count="33">
    <mergeCell ref="A15:A19"/>
    <mergeCell ref="A20:A21"/>
    <mergeCell ref="A23:A24"/>
    <mergeCell ref="A25:A28"/>
    <mergeCell ref="A29:A35"/>
    <mergeCell ref="B36:B37"/>
    <mergeCell ref="A36:A37"/>
    <mergeCell ref="B43:B44"/>
    <mergeCell ref="B45:B46"/>
    <mergeCell ref="B29:B35"/>
    <mergeCell ref="B53:B54"/>
    <mergeCell ref="B55:B57"/>
    <mergeCell ref="A43:A44"/>
    <mergeCell ref="A45:A46"/>
    <mergeCell ref="A48:A51"/>
    <mergeCell ref="A53:A54"/>
    <mergeCell ref="A55:A57"/>
    <mergeCell ref="B1:E1"/>
    <mergeCell ref="B2:E2"/>
    <mergeCell ref="B3:E3"/>
    <mergeCell ref="B4:E4"/>
    <mergeCell ref="B48:B51"/>
    <mergeCell ref="B7:E7"/>
    <mergeCell ref="B8:E8"/>
    <mergeCell ref="B9:E9"/>
    <mergeCell ref="A11:E11"/>
    <mergeCell ref="C39:C42"/>
    <mergeCell ref="E39:E42"/>
    <mergeCell ref="B15:B19"/>
    <mergeCell ref="B20:B21"/>
    <mergeCell ref="B23:B24"/>
    <mergeCell ref="B25:B28"/>
    <mergeCell ref="B12:E12"/>
  </mergeCells>
  <pageMargins left="0.43307086614173229" right="0.27559055118110237" top="0.19685039370078741" bottom="0.27559055118110237" header="0.31496062992125984" footer="0.31496062992125984"/>
  <pageSetup paperSize="9" scale="8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ВЕД</vt:lpstr>
      <vt:lpstr>Прил</vt:lpstr>
      <vt:lpstr>Раз.под.</vt:lpstr>
      <vt:lpstr>МП</vt:lpstr>
      <vt:lpstr>СД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2025-05-29T13:35:47Z</dcterms:modified>
</cp:coreProperties>
</file>